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725"/>
  </bookViews>
  <sheets>
    <sheet name="Поени" sheetId="1" r:id="rId1"/>
  </sheets>
  <definedNames>
    <definedName name="_xlnm.Print_Area" localSheetId="0">Поени!$A$5:$N$35</definedName>
  </definedNames>
  <calcPr calcId="125725"/>
</workbook>
</file>

<file path=xl/calcChain.xml><?xml version="1.0" encoding="utf-8"?>
<calcChain xmlns="http://schemas.openxmlformats.org/spreadsheetml/2006/main">
  <c r="H43" i="1"/>
  <c r="K43" s="1"/>
  <c r="M43" s="1"/>
  <c r="N43" l="1"/>
  <c r="H42" l="1"/>
  <c r="K42" s="1"/>
  <c r="N42" l="1"/>
  <c r="M42"/>
  <c r="H41"/>
  <c r="K41" s="1"/>
  <c r="H40"/>
  <c r="K40" s="1"/>
  <c r="N40" s="1"/>
  <c r="H39"/>
  <c r="K39" s="1"/>
  <c r="H38"/>
  <c r="K38" s="1"/>
  <c r="N38" s="1"/>
  <c r="H116"/>
  <c r="K116" s="1"/>
  <c r="N116" s="1"/>
  <c r="H117"/>
  <c r="K117" s="1"/>
  <c r="N117" s="1"/>
  <c r="H112"/>
  <c r="K112" s="1"/>
  <c r="N112" s="1"/>
  <c r="H113"/>
  <c r="K113" s="1"/>
  <c r="N113" s="1"/>
  <c r="H114"/>
  <c r="K114" s="1"/>
  <c r="N114" s="1"/>
  <c r="H115"/>
  <c r="K115" s="1"/>
  <c r="N115" s="1"/>
  <c r="H36"/>
  <c r="K36" s="1"/>
  <c r="N36" s="1"/>
  <c r="H37"/>
  <c r="K37" s="1"/>
  <c r="N37" s="1"/>
  <c r="H44"/>
  <c r="K44" s="1"/>
  <c r="N44" s="1"/>
  <c r="H45"/>
  <c r="K45" s="1"/>
  <c r="N45" s="1"/>
  <c r="H46"/>
  <c r="K46" s="1"/>
  <c r="N46" s="1"/>
  <c r="H47"/>
  <c r="K47" s="1"/>
  <c r="N47" s="1"/>
  <c r="H48"/>
  <c r="K48" s="1"/>
  <c r="N48" s="1"/>
  <c r="H49"/>
  <c r="K49" s="1"/>
  <c r="N49" s="1"/>
  <c r="H50"/>
  <c r="K50" s="1"/>
  <c r="N50" s="1"/>
  <c r="H51"/>
  <c r="K51" s="1"/>
  <c r="N51" s="1"/>
  <c r="H52"/>
  <c r="K52" s="1"/>
  <c r="N52" s="1"/>
  <c r="H53"/>
  <c r="K53" s="1"/>
  <c r="N53" s="1"/>
  <c r="H54"/>
  <c r="K54" s="1"/>
  <c r="N54" s="1"/>
  <c r="H55"/>
  <c r="K55" s="1"/>
  <c r="N55" s="1"/>
  <c r="H56"/>
  <c r="K56" s="1"/>
  <c r="N56" s="1"/>
  <c r="H57"/>
  <c r="K57" s="1"/>
  <c r="N57" s="1"/>
  <c r="H58"/>
  <c r="K58" s="1"/>
  <c r="N58" s="1"/>
  <c r="H59"/>
  <c r="K59" s="1"/>
  <c r="N59" s="1"/>
  <c r="H60"/>
  <c r="K60" s="1"/>
  <c r="N60" s="1"/>
  <c r="H61"/>
  <c r="K61" s="1"/>
  <c r="N61" s="1"/>
  <c r="H62"/>
  <c r="K62" s="1"/>
  <c r="N62" s="1"/>
  <c r="H63"/>
  <c r="K63" s="1"/>
  <c r="N63" s="1"/>
  <c r="H64"/>
  <c r="K64" s="1"/>
  <c r="N64" s="1"/>
  <c r="H65"/>
  <c r="K65" s="1"/>
  <c r="N65" s="1"/>
  <c r="H66"/>
  <c r="K66" s="1"/>
  <c r="N66" s="1"/>
  <c r="H67"/>
  <c r="K67" s="1"/>
  <c r="N67" s="1"/>
  <c r="H68"/>
  <c r="K68" s="1"/>
  <c r="N68" s="1"/>
  <c r="H69"/>
  <c r="K69" s="1"/>
  <c r="N69" s="1"/>
  <c r="H70"/>
  <c r="K70" s="1"/>
  <c r="N70" s="1"/>
  <c r="H71"/>
  <c r="K71" s="1"/>
  <c r="N71" s="1"/>
  <c r="H72"/>
  <c r="K72" s="1"/>
  <c r="N72" s="1"/>
  <c r="H73"/>
  <c r="K73" s="1"/>
  <c r="N73" s="1"/>
  <c r="H74"/>
  <c r="K74" s="1"/>
  <c r="N74" s="1"/>
  <c r="H75"/>
  <c r="K75" s="1"/>
  <c r="N75" s="1"/>
  <c r="H76"/>
  <c r="K76" s="1"/>
  <c r="N76" s="1"/>
  <c r="H77"/>
  <c r="K77" s="1"/>
  <c r="N77" s="1"/>
  <c r="H78"/>
  <c r="K78" s="1"/>
  <c r="N78" s="1"/>
  <c r="H79"/>
  <c r="K79" s="1"/>
  <c r="N79" s="1"/>
  <c r="H80"/>
  <c r="K80" s="1"/>
  <c r="N80" s="1"/>
  <c r="H81"/>
  <c r="K81" s="1"/>
  <c r="N81" s="1"/>
  <c r="H82"/>
  <c r="K82" s="1"/>
  <c r="N82" s="1"/>
  <c r="H83"/>
  <c r="K83" s="1"/>
  <c r="N83" s="1"/>
  <c r="H84"/>
  <c r="K84" s="1"/>
  <c r="N84" s="1"/>
  <c r="H85"/>
  <c r="K85" s="1"/>
  <c r="N85" s="1"/>
  <c r="H86"/>
  <c r="K86" s="1"/>
  <c r="N86" s="1"/>
  <c r="H87"/>
  <c r="K87" s="1"/>
  <c r="N87" s="1"/>
  <c r="H88"/>
  <c r="K88" s="1"/>
  <c r="N88" s="1"/>
  <c r="H89"/>
  <c r="K89" s="1"/>
  <c r="N89" s="1"/>
  <c r="H90"/>
  <c r="K90" s="1"/>
  <c r="N90" s="1"/>
  <c r="H91"/>
  <c r="K91" s="1"/>
  <c r="N91" s="1"/>
  <c r="H92"/>
  <c r="K92" s="1"/>
  <c r="N92" s="1"/>
  <c r="H93"/>
  <c r="K93" s="1"/>
  <c r="N93" s="1"/>
  <c r="H94"/>
  <c r="K94" s="1"/>
  <c r="N94" s="1"/>
  <c r="H95"/>
  <c r="K95" s="1"/>
  <c r="N95" s="1"/>
  <c r="H96"/>
  <c r="K96" s="1"/>
  <c r="N96" s="1"/>
  <c r="H97"/>
  <c r="K97" s="1"/>
  <c r="N97" s="1"/>
  <c r="H98"/>
  <c r="K98" s="1"/>
  <c r="N98" s="1"/>
  <c r="H99"/>
  <c r="K99" s="1"/>
  <c r="N99" s="1"/>
  <c r="H100"/>
  <c r="K100" s="1"/>
  <c r="N100" s="1"/>
  <c r="H101"/>
  <c r="K101" s="1"/>
  <c r="N101" s="1"/>
  <c r="H102"/>
  <c r="K102" s="1"/>
  <c r="N102" s="1"/>
  <c r="H103"/>
  <c r="K103" s="1"/>
  <c r="N103" s="1"/>
  <c r="H104"/>
  <c r="K104" s="1"/>
  <c r="N104" s="1"/>
  <c r="H105"/>
  <c r="K105" s="1"/>
  <c r="N105" s="1"/>
  <c r="H106"/>
  <c r="K106" s="1"/>
  <c r="N106" s="1"/>
  <c r="H107"/>
  <c r="K107" s="1"/>
  <c r="N107" s="1"/>
  <c r="H108"/>
  <c r="K108" s="1"/>
  <c r="N108" s="1"/>
  <c r="H109"/>
  <c r="K109" s="1"/>
  <c r="N109" s="1"/>
  <c r="H110"/>
  <c r="K110" s="1"/>
  <c r="N110" s="1"/>
  <c r="H111"/>
  <c r="K111" s="1"/>
  <c r="N111" s="1"/>
  <c r="H9"/>
  <c r="K9" s="1"/>
  <c r="N9" s="1"/>
  <c r="H10"/>
  <c r="K10" s="1"/>
  <c r="H11"/>
  <c r="K11" s="1"/>
  <c r="N11" s="1"/>
  <c r="H12"/>
  <c r="K12" s="1"/>
  <c r="H13"/>
  <c r="K13" s="1"/>
  <c r="N13" s="1"/>
  <c r="H14"/>
  <c r="K14" s="1"/>
  <c r="H15"/>
  <c r="K15" s="1"/>
  <c r="N15" s="1"/>
  <c r="H16"/>
  <c r="K16" s="1"/>
  <c r="H17"/>
  <c r="K17" s="1"/>
  <c r="N17" s="1"/>
  <c r="H18"/>
  <c r="K18" s="1"/>
  <c r="H19"/>
  <c r="K19" s="1"/>
  <c r="N19" s="1"/>
  <c r="H20"/>
  <c r="K20" s="1"/>
  <c r="H21"/>
  <c r="K21" s="1"/>
  <c r="H22"/>
  <c r="K22" s="1"/>
  <c r="H23"/>
  <c r="K23" s="1"/>
  <c r="H24"/>
  <c r="H25"/>
  <c r="K25" s="1"/>
  <c r="H26"/>
  <c r="K26" s="1"/>
  <c r="N26" s="1"/>
  <c r="H27"/>
  <c r="K27" s="1"/>
  <c r="H28"/>
  <c r="K28" s="1"/>
  <c r="H29"/>
  <c r="K29" s="1"/>
  <c r="N29" s="1"/>
  <c r="H30"/>
  <c r="K30" s="1"/>
  <c r="H31"/>
  <c r="K31" s="1"/>
  <c r="N31" s="1"/>
  <c r="H32"/>
  <c r="K32" s="1"/>
  <c r="H33"/>
  <c r="K33" s="1"/>
  <c r="N33" s="1"/>
  <c r="H34"/>
  <c r="K34" s="1"/>
  <c r="N34" s="1"/>
  <c r="H35"/>
  <c r="K35" s="1"/>
  <c r="K24"/>
  <c r="H8"/>
  <c r="K8" s="1"/>
  <c r="M8" s="1"/>
  <c r="N41" l="1"/>
  <c r="M41"/>
  <c r="M32"/>
  <c r="N32"/>
  <c r="M24"/>
  <c r="N24"/>
  <c r="M30"/>
  <c r="N30"/>
  <c r="M28"/>
  <c r="N28"/>
  <c r="M22"/>
  <c r="N22"/>
  <c r="M20"/>
  <c r="N20"/>
  <c r="M18"/>
  <c r="N18"/>
  <c r="M16"/>
  <c r="N16"/>
  <c r="M14"/>
  <c r="N14"/>
  <c r="M12"/>
  <c r="N12"/>
  <c r="M10"/>
  <c r="N10"/>
  <c r="M39"/>
  <c r="N39"/>
  <c r="M35"/>
  <c r="N35"/>
  <c r="M27"/>
  <c r="N27"/>
  <c r="M25"/>
  <c r="N25"/>
  <c r="M23"/>
  <c r="N23"/>
  <c r="M21"/>
  <c r="N21"/>
  <c r="M40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9"/>
  <c r="M11"/>
  <c r="M13"/>
  <c r="M15"/>
  <c r="M17"/>
  <c r="M19"/>
  <c r="M26"/>
  <c r="M29"/>
  <c r="M31"/>
  <c r="M33"/>
  <c r="M34"/>
  <c r="M36"/>
  <c r="M37"/>
  <c r="M38"/>
  <c r="N8"/>
</calcChain>
</file>

<file path=xl/sharedStrings.xml><?xml version="1.0" encoding="utf-8"?>
<sst xmlns="http://schemas.openxmlformats.org/spreadsheetml/2006/main" count="23" uniqueCount="23">
  <si>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</si>
  <si>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</si>
  <si>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</si>
  <si>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</si>
  <si>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</si>
  <si>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</si>
  <si>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</si>
  <si>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</si>
  <si>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</si>
  <si>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</si>
  <si>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</si>
  <si>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</si>
  <si>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</si>
  <si>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</si>
  <si>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</si>
  <si>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</si>
  <si>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</si>
  <si>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</si>
  <si>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</si>
  <si>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</si>
  <si>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друга година</t>
  </si>
  <si>
    <t>1719/II</t>
  </si>
  <si>
    <t>Информатика у здравству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</si>
</sst>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" xfId="0" applyFont="1" applyBorder="1" applyAlignment="1">
      <alignment horizontal="right" vertical="top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37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workbookViewId="0">
      <pane ySplit="7" topLeftCell="A39" activePane="bottomLeft" state="frozen"/>
      <selection pane="bottomLeft" activeCell="C7" sqref="C1:C1048576"/>
    </sheetView>
  </sheetViews>
  <sheetFormatPr defaultColWidth="9.140625" defaultRowHeight="14.25"/>
  <cols>
    <col min="1" max="1" width="9.140625" style="3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5" customWidth="1"/>
    <col min="9" max="10" width="9.140625" style="2" customWidth="1"/>
    <col min="11" max="11" width="9.140625" style="49" customWidth="1"/>
    <col min="12" max="12" width="4.42578125" style="2" customWidth="1"/>
    <col min="13" max="13" width="17.85546875" style="49" customWidth="1"/>
    <col min="14" max="16384" width="9.140625" style="2"/>
  </cols>
  <sheetData>
    <row r="1" spans="1:15" ht="54.75" customHeight="1" thickBo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"/>
    </row>
    <row r="2" spans="1:15" ht="26.25" customHeight="1" thickBot="1">
      <c r="A2" s="73" t="s">
        <v>14</v>
      </c>
      <c r="B2" s="73"/>
      <c r="C2" s="25" t="s">
        <v>19</v>
      </c>
      <c r="D2" s="26"/>
      <c r="E2" s="26"/>
      <c r="F2" s="26"/>
      <c r="G2" s="26"/>
      <c r="H2" s="44"/>
      <c r="I2" s="26"/>
      <c r="J2" s="26"/>
      <c r="K2" s="46"/>
      <c r="L2" s="26"/>
      <c r="M2" s="46"/>
      <c r="N2" s="27"/>
      <c r="O2" s="1"/>
    </row>
    <row r="3" spans="1:15" ht="26.25" customHeight="1" thickBot="1">
      <c r="A3" s="73" t="s">
        <v>17</v>
      </c>
      <c r="B3" s="73"/>
      <c r="C3" s="25">
        <v>3</v>
      </c>
      <c r="D3" s="26"/>
      <c r="E3" s="26"/>
      <c r="F3" s="26"/>
      <c r="G3" s="26"/>
      <c r="H3" s="44"/>
      <c r="I3" s="26"/>
      <c r="J3" s="26"/>
      <c r="K3" s="46"/>
      <c r="L3" s="26"/>
      <c r="M3" s="46"/>
      <c r="N3" s="27"/>
      <c r="O3" s="1"/>
    </row>
    <row r="4" spans="1:15" ht="23.25" customHeight="1" thickBot="1">
      <c r="A4" s="72" t="s">
        <v>2</v>
      </c>
      <c r="B4" s="73"/>
      <c r="C4" s="68" t="s">
        <v>22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1"/>
    </row>
    <row r="5" spans="1:15" ht="34.5" customHeight="1" thickBot="1">
      <c r="A5" s="72" t="s">
        <v>9</v>
      </c>
      <c r="B5" s="73"/>
      <c r="C5" s="68" t="s">
        <v>20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  <c r="O5" s="1"/>
    </row>
    <row r="6" spans="1:15" ht="34.5" customHeight="1" thickBot="1">
      <c r="A6" s="12"/>
      <c r="B6" s="13"/>
      <c r="C6" s="65" t="s">
        <v>15</v>
      </c>
      <c r="D6" s="66"/>
      <c r="E6" s="66"/>
      <c r="F6" s="66"/>
      <c r="G6" s="67"/>
      <c r="H6" s="50"/>
      <c r="I6" s="36"/>
      <c r="J6" s="37"/>
      <c r="K6" s="52"/>
      <c r="L6" s="38"/>
      <c r="M6" s="47"/>
      <c r="N6" s="14"/>
      <c r="O6" s="1"/>
    </row>
    <row r="7" spans="1:15" ht="78" customHeight="1" thickBot="1">
      <c r="A7" s="15" t="s">
        <v>0</v>
      </c>
      <c r="B7" s="16" t="s">
        <v>1</v>
      </c>
      <c r="C7" s="17" t="s">
        <v>10</v>
      </c>
      <c r="D7" s="18" t="s">
        <v>11</v>
      </c>
      <c r="E7" s="18" t="s">
        <v>18</v>
      </c>
      <c r="F7" s="18" t="s">
        <v>3</v>
      </c>
      <c r="G7" s="19" t="s">
        <v>4</v>
      </c>
      <c r="H7" s="51" t="s">
        <v>12</v>
      </c>
      <c r="I7" s="17" t="s">
        <v>5</v>
      </c>
      <c r="J7" s="18" t="s">
        <v>6</v>
      </c>
      <c r="K7" s="53" t="s">
        <v>8</v>
      </c>
      <c r="L7" s="41"/>
      <c r="M7" s="48" t="s">
        <v>7</v>
      </c>
      <c r="N7" s="19" t="s">
        <v>16</v>
      </c>
      <c r="O7" s="1"/>
    </row>
    <row r="8" spans="1:15" ht="15.75" thickBot="1">
      <c r="A8" s="20">
        <v>1</v>
      </c>
      <c r="B8" s="56">
        <v>705</v>
      </c>
      <c r="C8" s="29">
        <v>0.4</v>
      </c>
      <c r="D8" s="29">
        <v>0</v>
      </c>
      <c r="E8" s="30"/>
      <c r="F8" s="29"/>
      <c r="G8" s="29"/>
      <c r="H8" s="7">
        <f>SUM(C8:G8)</f>
        <v>0.4</v>
      </c>
      <c r="I8" s="42"/>
      <c r="J8" s="42"/>
      <c r="K8" s="7">
        <f>SUM(H8,I8,J8)</f>
        <v>0.4</v>
      </c>
      <c r="L8" s="4"/>
      <c r="M8" s="59" t="str">
        <f>IF(K8&gt;=51,K8,"Није положио(ла)")</f>
        <v>Није положио(ла)</v>
      </c>
      <c r="N8" s="8">
        <f>IF(AND(K8&lt;101,K8&gt;=91),10,IF(AND(K8&lt;91,K8&gt;=81),9,IF(AND(K8&lt;81,K8&gt;=71),8,IF(AND(K8&lt;71,K8&gt;=61),7,IF(AND(K8&lt;61,K8&gt;=51),6,5)))))</f>
        <v>5</v>
      </c>
      <c r="O8" s="1"/>
    </row>
    <row r="9" spans="1:15" ht="15.75" thickBot="1">
      <c r="A9" s="20">
        <v>2</v>
      </c>
      <c r="B9" s="57">
        <v>726</v>
      </c>
      <c r="C9" s="31">
        <v>0.4</v>
      </c>
      <c r="D9" s="31">
        <v>0</v>
      </c>
      <c r="E9" s="32"/>
      <c r="F9" s="31"/>
      <c r="G9" s="31"/>
      <c r="H9" s="9">
        <f t="shared" ref="H9:H25" si="0">SUM(C9:G9)</f>
        <v>0.4</v>
      </c>
      <c r="I9" s="39"/>
      <c r="J9" s="39"/>
      <c r="K9" s="9">
        <f t="shared" ref="K9:K25" si="1">SUM(H9,I9,J9)</f>
        <v>0.4</v>
      </c>
      <c r="L9" s="5"/>
      <c r="M9" s="59" t="str">
        <f t="shared" ref="M9:M25" si="2">IF(K9&gt;=51,K9,"Није положио(ла)")</f>
        <v>Није положио(ла)</v>
      </c>
      <c r="N9" s="8">
        <f t="shared" ref="N9:N43" si="3">IF(AND(K9&lt;101,K9&gt;=91),10,IF(AND(K9&lt;91,K9&gt;=81),9,IF(AND(K9&lt;81,K9&gt;=71),8,IF(AND(K9&lt;71,K9&gt;=61),7,IF(AND(K9&lt;61,K9&gt;=51),6,5)))))</f>
        <v>5</v>
      </c>
      <c r="O9" s="1"/>
    </row>
    <row r="10" spans="1:15" ht="15.75" thickBot="1">
      <c r="A10" s="20">
        <v>3</v>
      </c>
      <c r="B10" s="57">
        <v>845</v>
      </c>
      <c r="C10" s="31">
        <v>0.4</v>
      </c>
      <c r="D10" s="31">
        <v>0</v>
      </c>
      <c r="E10" s="32"/>
      <c r="F10" s="31"/>
      <c r="G10" s="31"/>
      <c r="H10" s="9">
        <f t="shared" si="0"/>
        <v>0.4</v>
      </c>
      <c r="I10" s="39"/>
      <c r="J10" s="39"/>
      <c r="K10" s="9">
        <f t="shared" si="1"/>
        <v>0.4</v>
      </c>
      <c r="L10" s="5"/>
      <c r="M10" s="59" t="str">
        <f t="shared" si="2"/>
        <v>Није положио(ла)</v>
      </c>
      <c r="N10" s="8">
        <f t="shared" si="3"/>
        <v>5</v>
      </c>
      <c r="O10" s="1"/>
    </row>
    <row r="11" spans="1:15" ht="15.75" thickBot="1">
      <c r="A11" s="20">
        <v>4</v>
      </c>
      <c r="B11" s="57">
        <v>1346</v>
      </c>
      <c r="C11" s="33">
        <v>0.4</v>
      </c>
      <c r="D11" s="33">
        <v>0</v>
      </c>
      <c r="E11" s="34"/>
      <c r="F11" s="33"/>
      <c r="G11" s="33"/>
      <c r="H11" s="9">
        <f t="shared" si="0"/>
        <v>0.4</v>
      </c>
      <c r="I11" s="40"/>
      <c r="J11" s="40"/>
      <c r="K11" s="9">
        <f t="shared" si="1"/>
        <v>0.4</v>
      </c>
      <c r="L11" s="5"/>
      <c r="M11" s="59" t="str">
        <f t="shared" si="2"/>
        <v>Није положио(ла)</v>
      </c>
      <c r="N11" s="8">
        <f t="shared" si="3"/>
        <v>5</v>
      </c>
      <c r="O11" s="1"/>
    </row>
    <row r="12" spans="1:15" ht="15.75" thickBot="1">
      <c r="A12" s="20">
        <v>5</v>
      </c>
      <c r="B12" s="57">
        <v>1501</v>
      </c>
      <c r="C12" s="31">
        <v>2.4</v>
      </c>
      <c r="D12" s="31">
        <v>17</v>
      </c>
      <c r="E12" s="32"/>
      <c r="F12" s="31">
        <v>9.8000000000000007</v>
      </c>
      <c r="G12" s="31">
        <v>3</v>
      </c>
      <c r="H12" s="9">
        <f t="shared" si="0"/>
        <v>32.200000000000003</v>
      </c>
      <c r="I12" s="39"/>
      <c r="J12" s="39"/>
      <c r="K12" s="9">
        <f t="shared" si="1"/>
        <v>32.200000000000003</v>
      </c>
      <c r="L12" s="10"/>
      <c r="M12" s="59" t="str">
        <f t="shared" si="2"/>
        <v>Није положио(ла)</v>
      </c>
      <c r="N12" s="8">
        <f t="shared" si="3"/>
        <v>5</v>
      </c>
      <c r="O12" s="1"/>
    </row>
    <row r="13" spans="1:15" ht="15.75" thickBot="1">
      <c r="A13" s="20">
        <v>6</v>
      </c>
      <c r="B13" s="57">
        <v>1520</v>
      </c>
      <c r="C13" s="31">
        <v>0.4</v>
      </c>
      <c r="D13" s="31">
        <v>0</v>
      </c>
      <c r="E13" s="32"/>
      <c r="F13" s="31"/>
      <c r="G13" s="31"/>
      <c r="H13" s="9">
        <f t="shared" si="0"/>
        <v>0.4</v>
      </c>
      <c r="I13" s="39"/>
      <c r="J13" s="39"/>
      <c r="K13" s="9">
        <f t="shared" si="1"/>
        <v>0.4</v>
      </c>
      <c r="L13" s="5"/>
      <c r="M13" s="59" t="str">
        <f t="shared" si="2"/>
        <v>Није положио(ла)</v>
      </c>
      <c r="N13" s="8">
        <f t="shared" si="3"/>
        <v>5</v>
      </c>
      <c r="O13" s="1"/>
    </row>
    <row r="14" spans="1:15" ht="15.75" thickBot="1">
      <c r="A14" s="20">
        <v>7</v>
      </c>
      <c r="B14" s="57">
        <v>1555</v>
      </c>
      <c r="C14" s="31">
        <v>0.4</v>
      </c>
      <c r="D14" s="31">
        <v>0</v>
      </c>
      <c r="E14" s="32"/>
      <c r="F14" s="31"/>
      <c r="G14" s="31"/>
      <c r="H14" s="9">
        <f t="shared" si="0"/>
        <v>0.4</v>
      </c>
      <c r="I14" s="39"/>
      <c r="J14" s="39"/>
      <c r="K14" s="9">
        <f t="shared" si="1"/>
        <v>0.4</v>
      </c>
      <c r="L14" s="5"/>
      <c r="M14" s="59" t="str">
        <f t="shared" si="2"/>
        <v>Није положио(ла)</v>
      </c>
      <c r="N14" s="8">
        <f t="shared" si="3"/>
        <v>5</v>
      </c>
      <c r="O14" s="1"/>
    </row>
    <row r="15" spans="1:15" ht="15.75" thickBot="1">
      <c r="A15" s="20">
        <v>8</v>
      </c>
      <c r="B15" s="57">
        <v>1559</v>
      </c>
      <c r="C15" s="31">
        <v>3</v>
      </c>
      <c r="D15" s="31">
        <v>16</v>
      </c>
      <c r="E15" s="32"/>
      <c r="F15" s="31">
        <v>5.4</v>
      </c>
      <c r="G15" s="31">
        <v>5.7</v>
      </c>
      <c r="H15" s="9">
        <f t="shared" si="0"/>
        <v>30.099999999999998</v>
      </c>
      <c r="I15" s="39"/>
      <c r="J15" s="39"/>
      <c r="K15" s="9">
        <f t="shared" si="1"/>
        <v>30.099999999999998</v>
      </c>
      <c r="L15" s="5"/>
      <c r="M15" s="59" t="str">
        <f t="shared" si="2"/>
        <v>Није положио(ла)</v>
      </c>
      <c r="N15" s="8">
        <f t="shared" si="3"/>
        <v>5</v>
      </c>
      <c r="O15" s="1"/>
    </row>
    <row r="16" spans="1:15" ht="15.75" thickBot="1">
      <c r="A16" s="20">
        <v>9</v>
      </c>
      <c r="B16" s="57">
        <v>1561</v>
      </c>
      <c r="C16" s="31"/>
      <c r="D16" s="31">
        <v>0</v>
      </c>
      <c r="E16" s="32"/>
      <c r="F16" s="31"/>
      <c r="G16" s="31"/>
      <c r="H16" s="9">
        <f t="shared" si="0"/>
        <v>0</v>
      </c>
      <c r="I16" s="39"/>
      <c r="J16" s="39"/>
      <c r="K16" s="9">
        <f t="shared" si="1"/>
        <v>0</v>
      </c>
      <c r="L16" s="5"/>
      <c r="M16" s="59" t="str">
        <f t="shared" si="2"/>
        <v>Није положио(ла)</v>
      </c>
      <c r="N16" s="8">
        <f t="shared" si="3"/>
        <v>5</v>
      </c>
      <c r="O16" s="1"/>
    </row>
    <row r="17" spans="1:15" ht="15.75" thickBot="1">
      <c r="A17" s="20">
        <v>10</v>
      </c>
      <c r="B17" s="57">
        <v>1607</v>
      </c>
      <c r="C17" s="31">
        <v>0.4</v>
      </c>
      <c r="D17" s="31">
        <v>0</v>
      </c>
      <c r="E17" s="32"/>
      <c r="F17" s="31"/>
      <c r="G17" s="31"/>
      <c r="H17" s="9">
        <f t="shared" si="0"/>
        <v>0.4</v>
      </c>
      <c r="I17" s="39"/>
      <c r="J17" s="39"/>
      <c r="K17" s="9">
        <f t="shared" si="1"/>
        <v>0.4</v>
      </c>
      <c r="L17" s="5"/>
      <c r="M17" s="59" t="str">
        <f t="shared" si="2"/>
        <v>Није положио(ла)</v>
      </c>
      <c r="N17" s="8">
        <f t="shared" si="3"/>
        <v>5</v>
      </c>
      <c r="O17" s="1"/>
    </row>
    <row r="18" spans="1:15" ht="15.75" thickBot="1">
      <c r="A18" s="20">
        <v>11</v>
      </c>
      <c r="B18" s="57">
        <v>1745</v>
      </c>
      <c r="C18" s="31">
        <v>5.4</v>
      </c>
      <c r="D18" s="31">
        <v>18</v>
      </c>
      <c r="E18" s="32"/>
      <c r="F18" s="31">
        <v>3.1</v>
      </c>
      <c r="G18" s="31">
        <v>3.8</v>
      </c>
      <c r="H18" s="9">
        <f t="shared" si="0"/>
        <v>30.3</v>
      </c>
      <c r="I18" s="39">
        <v>6</v>
      </c>
      <c r="J18" s="39"/>
      <c r="K18" s="9">
        <f t="shared" si="1"/>
        <v>36.299999999999997</v>
      </c>
      <c r="L18" s="5"/>
      <c r="M18" s="59" t="str">
        <f t="shared" si="2"/>
        <v>Није положио(ла)</v>
      </c>
      <c r="N18" s="8">
        <f t="shared" si="3"/>
        <v>5</v>
      </c>
      <c r="O18" s="1"/>
    </row>
    <row r="19" spans="1:15" ht="15.75" thickBot="1">
      <c r="A19" s="20">
        <v>12</v>
      </c>
      <c r="B19" s="57">
        <v>1780</v>
      </c>
      <c r="C19" s="31">
        <v>0.4</v>
      </c>
      <c r="D19" s="31">
        <v>0</v>
      </c>
      <c r="E19" s="32"/>
      <c r="F19" s="31"/>
      <c r="G19" s="31"/>
      <c r="H19" s="9">
        <f t="shared" si="0"/>
        <v>0.4</v>
      </c>
      <c r="I19" s="39"/>
      <c r="J19" s="39"/>
      <c r="K19" s="9">
        <f t="shared" si="1"/>
        <v>0.4</v>
      </c>
      <c r="L19" s="5"/>
      <c r="M19" s="59" t="str">
        <f t="shared" si="2"/>
        <v>Није положио(ла)</v>
      </c>
      <c r="N19" s="8">
        <f t="shared" si="3"/>
        <v>5</v>
      </c>
      <c r="O19" s="1"/>
    </row>
    <row r="20" spans="1:15" ht="15.75" thickBot="1">
      <c r="A20" s="20">
        <v>13</v>
      </c>
      <c r="B20" s="57">
        <v>1793</v>
      </c>
      <c r="C20" s="31">
        <v>0.4</v>
      </c>
      <c r="D20" s="31">
        <v>0</v>
      </c>
      <c r="E20" s="32"/>
      <c r="F20" s="31"/>
      <c r="G20" s="31"/>
      <c r="H20" s="9">
        <f t="shared" si="0"/>
        <v>0.4</v>
      </c>
      <c r="I20" s="39"/>
      <c r="J20" s="39"/>
      <c r="K20" s="9">
        <f t="shared" si="1"/>
        <v>0.4</v>
      </c>
      <c r="L20" s="5"/>
      <c r="M20" s="59" t="str">
        <f t="shared" si="2"/>
        <v>Није положио(ла)</v>
      </c>
      <c r="N20" s="8">
        <f t="shared" si="3"/>
        <v>5</v>
      </c>
      <c r="O20" s="1"/>
    </row>
    <row r="21" spans="1:15" ht="15.75" thickBot="1">
      <c r="A21" s="20">
        <v>14</v>
      </c>
      <c r="B21" s="57">
        <v>2220</v>
      </c>
      <c r="C21" s="31">
        <v>5.7</v>
      </c>
      <c r="D21" s="31">
        <v>13</v>
      </c>
      <c r="E21" s="32"/>
      <c r="F21" s="31">
        <v>6</v>
      </c>
      <c r="G21" s="31">
        <v>5.4</v>
      </c>
      <c r="H21" s="9">
        <f t="shared" si="0"/>
        <v>30.1</v>
      </c>
      <c r="I21" s="39">
        <v>16.7</v>
      </c>
      <c r="J21" s="39"/>
      <c r="K21" s="9">
        <f t="shared" si="1"/>
        <v>46.8</v>
      </c>
      <c r="L21" s="5"/>
      <c r="M21" s="59" t="str">
        <f t="shared" si="2"/>
        <v>Није положио(ла)</v>
      </c>
      <c r="N21" s="8">
        <f t="shared" si="3"/>
        <v>5</v>
      </c>
      <c r="O21" s="1"/>
    </row>
    <row r="22" spans="1:15" ht="15.75" thickBot="1">
      <c r="A22" s="20">
        <v>15</v>
      </c>
      <c r="B22" s="57">
        <v>2275</v>
      </c>
      <c r="C22" s="31">
        <v>0</v>
      </c>
      <c r="D22" s="31">
        <v>0</v>
      </c>
      <c r="E22" s="32"/>
      <c r="F22" s="31"/>
      <c r="G22" s="31"/>
      <c r="H22" s="9">
        <f t="shared" si="0"/>
        <v>0</v>
      </c>
      <c r="I22" s="39"/>
      <c r="J22" s="39"/>
      <c r="K22" s="9">
        <f t="shared" si="1"/>
        <v>0</v>
      </c>
      <c r="L22" s="5"/>
      <c r="M22" s="59" t="str">
        <f t="shared" si="2"/>
        <v>Није положио(ла)</v>
      </c>
      <c r="N22" s="8">
        <f t="shared" si="3"/>
        <v>5</v>
      </c>
      <c r="O22" s="1"/>
    </row>
    <row r="23" spans="1:15" ht="15.75" thickBot="1">
      <c r="A23" s="20">
        <v>16</v>
      </c>
      <c r="B23" s="57">
        <v>2333</v>
      </c>
      <c r="C23" s="31">
        <v>4</v>
      </c>
      <c r="D23" s="31">
        <v>13</v>
      </c>
      <c r="E23" s="32"/>
      <c r="F23" s="31">
        <v>6.5</v>
      </c>
      <c r="G23" s="31">
        <v>3.8</v>
      </c>
      <c r="H23" s="9">
        <f t="shared" si="0"/>
        <v>27.3</v>
      </c>
      <c r="I23" s="39"/>
      <c r="J23" s="39"/>
      <c r="K23" s="9">
        <f t="shared" si="1"/>
        <v>27.3</v>
      </c>
      <c r="L23" s="5"/>
      <c r="M23" s="59" t="str">
        <f t="shared" si="2"/>
        <v>Није положио(ла)</v>
      </c>
      <c r="N23" s="8">
        <f t="shared" si="3"/>
        <v>5</v>
      </c>
      <c r="O23" s="1"/>
    </row>
    <row r="24" spans="1:15" ht="15.75" thickBot="1">
      <c r="A24" s="20">
        <v>17</v>
      </c>
      <c r="B24" s="57">
        <v>2341</v>
      </c>
      <c r="C24" s="31">
        <v>4.7</v>
      </c>
      <c r="D24" s="31"/>
      <c r="E24" s="32"/>
      <c r="F24" s="31">
        <v>6.6</v>
      </c>
      <c r="G24" s="31">
        <v>3.6</v>
      </c>
      <c r="H24" s="9">
        <f t="shared" si="0"/>
        <v>14.9</v>
      </c>
      <c r="I24" s="39">
        <v>8</v>
      </c>
      <c r="J24" s="39"/>
      <c r="K24" s="9">
        <f t="shared" si="1"/>
        <v>22.9</v>
      </c>
      <c r="L24" s="5"/>
      <c r="M24" s="59" t="str">
        <f t="shared" si="2"/>
        <v>Није положио(ла)</v>
      </c>
      <c r="N24" s="8">
        <f t="shared" si="3"/>
        <v>5</v>
      </c>
      <c r="O24" s="1"/>
    </row>
    <row r="25" spans="1:15" ht="15.75" thickBot="1">
      <c r="A25" s="20">
        <v>18</v>
      </c>
      <c r="B25" s="57">
        <v>2361</v>
      </c>
      <c r="C25" s="31">
        <v>4</v>
      </c>
      <c r="D25" s="31">
        <v>14</v>
      </c>
      <c r="E25" s="32"/>
      <c r="F25" s="31">
        <v>5.4</v>
      </c>
      <c r="G25" s="31">
        <v>6.9</v>
      </c>
      <c r="H25" s="9">
        <f t="shared" si="0"/>
        <v>30.299999999999997</v>
      </c>
      <c r="I25" s="39">
        <v>22.7</v>
      </c>
      <c r="J25" s="39"/>
      <c r="K25" s="9">
        <f t="shared" si="1"/>
        <v>53</v>
      </c>
      <c r="L25" s="5"/>
      <c r="M25" s="59">
        <f t="shared" si="2"/>
        <v>53</v>
      </c>
      <c r="N25" s="8">
        <f t="shared" si="3"/>
        <v>6</v>
      </c>
      <c r="O25" s="1"/>
    </row>
    <row r="26" spans="1:15" ht="15.75" thickBot="1">
      <c r="A26" s="20">
        <v>19</v>
      </c>
      <c r="B26" s="57">
        <v>2422</v>
      </c>
      <c r="C26" s="31">
        <v>8</v>
      </c>
      <c r="D26" s="31">
        <v>16</v>
      </c>
      <c r="E26" s="32"/>
      <c r="F26" s="31">
        <v>5</v>
      </c>
      <c r="G26" s="31">
        <v>5.9</v>
      </c>
      <c r="H26" s="9">
        <f t="shared" ref="H26:H37" si="4">SUM(C26:G26)</f>
        <v>34.9</v>
      </c>
      <c r="I26" s="39"/>
      <c r="J26" s="39"/>
      <c r="K26" s="9">
        <f t="shared" ref="K26:K37" si="5">SUM(H26,I26,J26)</f>
        <v>34.9</v>
      </c>
      <c r="L26" s="5"/>
      <c r="M26" s="59" t="str">
        <f t="shared" ref="M26:M39" si="6">IF(K26&gt;=51,K26,"Није положио(ла)")</f>
        <v>Није положио(ла)</v>
      </c>
      <c r="N26" s="8">
        <f t="shared" si="3"/>
        <v>5</v>
      </c>
      <c r="O26" s="1"/>
    </row>
    <row r="27" spans="1:15" ht="15.75" thickBot="1">
      <c r="A27" s="20">
        <v>20</v>
      </c>
      <c r="B27" s="57">
        <v>2431</v>
      </c>
      <c r="C27" s="31">
        <v>5</v>
      </c>
      <c r="D27" s="31">
        <v>14</v>
      </c>
      <c r="E27" s="32"/>
      <c r="F27" s="31">
        <v>6.5</v>
      </c>
      <c r="G27" s="31">
        <v>4.5</v>
      </c>
      <c r="H27" s="9">
        <f t="shared" si="4"/>
        <v>30</v>
      </c>
      <c r="I27" s="39">
        <v>27.6</v>
      </c>
      <c r="J27" s="39"/>
      <c r="K27" s="9">
        <f t="shared" si="5"/>
        <v>57.6</v>
      </c>
      <c r="L27" s="5"/>
      <c r="M27" s="59">
        <f t="shared" si="6"/>
        <v>57.6</v>
      </c>
      <c r="N27" s="8">
        <f t="shared" si="3"/>
        <v>6</v>
      </c>
      <c r="O27" s="1"/>
    </row>
    <row r="28" spans="1:15" ht="15.75" thickBot="1">
      <c r="A28" s="20">
        <v>21</v>
      </c>
      <c r="B28" s="57">
        <v>2470</v>
      </c>
      <c r="C28" s="31"/>
      <c r="D28" s="31"/>
      <c r="E28" s="32"/>
      <c r="F28" s="31"/>
      <c r="G28" s="31"/>
      <c r="H28" s="9">
        <f t="shared" si="4"/>
        <v>0</v>
      </c>
      <c r="I28" s="39"/>
      <c r="J28" s="39"/>
      <c r="K28" s="9">
        <f t="shared" si="5"/>
        <v>0</v>
      </c>
      <c r="L28" s="5"/>
      <c r="M28" s="59" t="str">
        <f t="shared" si="6"/>
        <v>Није положио(ла)</v>
      </c>
      <c r="N28" s="8">
        <f t="shared" si="3"/>
        <v>5</v>
      </c>
      <c r="O28" s="1"/>
    </row>
    <row r="29" spans="1:15" ht="15.75" thickBot="1">
      <c r="A29" s="20">
        <v>22</v>
      </c>
      <c r="B29" s="57">
        <v>2478</v>
      </c>
      <c r="C29" s="31">
        <v>4.4000000000000004</v>
      </c>
      <c r="D29" s="31">
        <v>20</v>
      </c>
      <c r="E29" s="32"/>
      <c r="F29" s="31">
        <v>5.6</v>
      </c>
      <c r="G29" s="31">
        <v>0.2</v>
      </c>
      <c r="H29" s="9">
        <f t="shared" si="4"/>
        <v>30.2</v>
      </c>
      <c r="I29" s="39">
        <v>27.2</v>
      </c>
      <c r="J29" s="39"/>
      <c r="K29" s="9">
        <f t="shared" si="5"/>
        <v>57.4</v>
      </c>
      <c r="L29" s="5"/>
      <c r="M29" s="59">
        <f t="shared" si="6"/>
        <v>57.4</v>
      </c>
      <c r="N29" s="8">
        <f t="shared" si="3"/>
        <v>6</v>
      </c>
      <c r="O29" s="1"/>
    </row>
    <row r="30" spans="1:15" ht="15.75" thickBot="1">
      <c r="A30" s="20">
        <v>23</v>
      </c>
      <c r="B30" s="57">
        <v>2488</v>
      </c>
      <c r="C30" s="31">
        <v>2</v>
      </c>
      <c r="D30" s="31">
        <v>14</v>
      </c>
      <c r="E30" s="32"/>
      <c r="F30" s="31">
        <v>7.1</v>
      </c>
      <c r="G30" s="31">
        <v>1.1000000000000001</v>
      </c>
      <c r="H30" s="9">
        <f t="shared" si="4"/>
        <v>24.200000000000003</v>
      </c>
      <c r="I30" s="39"/>
      <c r="J30" s="39"/>
      <c r="K30" s="9">
        <f t="shared" si="5"/>
        <v>24.200000000000003</v>
      </c>
      <c r="L30" s="5"/>
      <c r="M30" s="59" t="str">
        <f t="shared" si="6"/>
        <v>Није положио(ла)</v>
      </c>
      <c r="N30" s="8">
        <f t="shared" si="3"/>
        <v>5</v>
      </c>
      <c r="O30" s="1"/>
    </row>
    <row r="31" spans="1:15" ht="15.75" thickBot="1">
      <c r="A31" s="20">
        <v>24</v>
      </c>
      <c r="B31" s="57">
        <v>2514</v>
      </c>
      <c r="C31" s="31">
        <v>3</v>
      </c>
      <c r="D31" s="31"/>
      <c r="E31" s="32"/>
      <c r="F31" s="31">
        <v>6.6</v>
      </c>
      <c r="G31" s="31"/>
      <c r="H31" s="9">
        <f t="shared" si="4"/>
        <v>9.6</v>
      </c>
      <c r="I31" s="39"/>
      <c r="J31" s="39"/>
      <c r="K31" s="9">
        <f t="shared" si="5"/>
        <v>9.6</v>
      </c>
      <c r="L31" s="5"/>
      <c r="M31" s="59" t="str">
        <f t="shared" si="6"/>
        <v>Није положио(ла)</v>
      </c>
      <c r="N31" s="8">
        <f t="shared" si="3"/>
        <v>5</v>
      </c>
      <c r="O31" s="1"/>
    </row>
    <row r="32" spans="1:15" ht="15.75" thickBot="1">
      <c r="A32" s="20">
        <v>25</v>
      </c>
      <c r="B32" s="57">
        <v>2529</v>
      </c>
      <c r="C32" s="31">
        <v>3</v>
      </c>
      <c r="D32" s="31"/>
      <c r="E32" s="32"/>
      <c r="F32" s="31">
        <v>0.7</v>
      </c>
      <c r="G32" s="31">
        <v>6.5</v>
      </c>
      <c r="H32" s="9">
        <f t="shared" si="4"/>
        <v>10.199999999999999</v>
      </c>
      <c r="I32" s="39"/>
      <c r="J32" s="39"/>
      <c r="K32" s="9">
        <f t="shared" si="5"/>
        <v>10.199999999999999</v>
      </c>
      <c r="L32" s="5"/>
      <c r="M32" s="59" t="str">
        <f t="shared" si="6"/>
        <v>Није положио(ла)</v>
      </c>
      <c r="N32" s="8">
        <f t="shared" si="3"/>
        <v>5</v>
      </c>
      <c r="O32" s="1"/>
    </row>
    <row r="33" spans="1:15" ht="15.75" thickBot="1">
      <c r="A33" s="20">
        <v>26</v>
      </c>
      <c r="B33" s="57">
        <v>2619</v>
      </c>
      <c r="C33" s="31">
        <v>5.7</v>
      </c>
      <c r="D33" s="31">
        <v>20</v>
      </c>
      <c r="E33" s="32"/>
      <c r="F33" s="31">
        <v>1.9</v>
      </c>
      <c r="G33" s="31">
        <v>2.5</v>
      </c>
      <c r="H33" s="9">
        <f t="shared" si="4"/>
        <v>30.099999999999998</v>
      </c>
      <c r="I33" s="39">
        <v>8.9</v>
      </c>
      <c r="J33" s="39"/>
      <c r="K33" s="9">
        <f t="shared" si="5"/>
        <v>39</v>
      </c>
      <c r="L33" s="5"/>
      <c r="M33" s="59" t="str">
        <f t="shared" si="6"/>
        <v>Није положио(ла)</v>
      </c>
      <c r="N33" s="8">
        <f t="shared" si="3"/>
        <v>5</v>
      </c>
      <c r="O33" s="1"/>
    </row>
    <row r="34" spans="1:15" ht="15.75" thickBot="1">
      <c r="A34" s="20">
        <v>27</v>
      </c>
      <c r="B34" s="57">
        <v>2706</v>
      </c>
      <c r="C34" s="31">
        <v>4.7</v>
      </c>
      <c r="D34" s="31">
        <v>14</v>
      </c>
      <c r="E34" s="32"/>
      <c r="F34" s="31">
        <v>6</v>
      </c>
      <c r="G34" s="31">
        <v>8.8000000000000007</v>
      </c>
      <c r="H34" s="9">
        <f t="shared" si="4"/>
        <v>33.5</v>
      </c>
      <c r="I34" s="39">
        <v>1.1000000000000001</v>
      </c>
      <c r="J34" s="39"/>
      <c r="K34" s="9">
        <f t="shared" si="5"/>
        <v>34.6</v>
      </c>
      <c r="L34" s="5"/>
      <c r="M34" s="59" t="str">
        <f t="shared" si="6"/>
        <v>Није положио(ла)</v>
      </c>
      <c r="N34" s="8">
        <f t="shared" si="3"/>
        <v>5</v>
      </c>
      <c r="O34" s="1"/>
    </row>
    <row r="35" spans="1:15" ht="15.75" thickBot="1">
      <c r="A35" s="20">
        <v>28</v>
      </c>
      <c r="B35" s="57">
        <v>2720</v>
      </c>
      <c r="C35" s="31">
        <v>4</v>
      </c>
      <c r="D35" s="31"/>
      <c r="E35" s="32"/>
      <c r="F35" s="31"/>
      <c r="G35" s="31">
        <v>0.3</v>
      </c>
      <c r="H35" s="9">
        <f t="shared" si="4"/>
        <v>4.3</v>
      </c>
      <c r="I35" s="39"/>
      <c r="J35" s="39"/>
      <c r="K35" s="9">
        <f t="shared" si="5"/>
        <v>4.3</v>
      </c>
      <c r="L35" s="5"/>
      <c r="M35" s="59" t="str">
        <f t="shared" si="6"/>
        <v>Није положио(ла)</v>
      </c>
      <c r="N35" s="8">
        <f t="shared" si="3"/>
        <v>5</v>
      </c>
      <c r="O35" s="1"/>
    </row>
    <row r="36" spans="1:15" ht="15.75" thickBot="1">
      <c r="A36" s="20">
        <v>29</v>
      </c>
      <c r="B36" s="28">
        <v>1707</v>
      </c>
      <c r="C36" s="31"/>
      <c r="D36" s="31"/>
      <c r="E36" s="31"/>
      <c r="F36" s="31"/>
      <c r="G36" s="31"/>
      <c r="H36" s="9">
        <f t="shared" si="4"/>
        <v>0</v>
      </c>
      <c r="I36" s="39"/>
      <c r="J36" s="39"/>
      <c r="K36" s="9">
        <f t="shared" si="5"/>
        <v>0</v>
      </c>
      <c r="L36" s="5"/>
      <c r="M36" s="59" t="str">
        <f t="shared" si="6"/>
        <v>Није положио(ла)</v>
      </c>
      <c r="N36" s="8">
        <f t="shared" si="3"/>
        <v>5</v>
      </c>
      <c r="O36" s="1"/>
    </row>
    <row r="37" spans="1:15" ht="15.75" thickBot="1">
      <c r="A37" s="20">
        <v>30</v>
      </c>
      <c r="B37" s="58" t="s">
        <v>21</v>
      </c>
      <c r="C37" s="31">
        <v>2.7</v>
      </c>
      <c r="D37" s="31">
        <v>18</v>
      </c>
      <c r="E37" s="31"/>
      <c r="F37" s="31">
        <v>8.4</v>
      </c>
      <c r="G37" s="31">
        <v>4</v>
      </c>
      <c r="H37" s="9">
        <f t="shared" si="4"/>
        <v>33.1</v>
      </c>
      <c r="I37" s="39">
        <v>3.5</v>
      </c>
      <c r="J37" s="39"/>
      <c r="K37" s="9">
        <f t="shared" si="5"/>
        <v>36.6</v>
      </c>
      <c r="L37" s="5"/>
      <c r="M37" s="59" t="str">
        <f t="shared" si="6"/>
        <v>Није положио(ла)</v>
      </c>
      <c r="N37" s="8">
        <f t="shared" si="3"/>
        <v>5</v>
      </c>
      <c r="O37" s="1"/>
    </row>
    <row r="38" spans="1:15" ht="15.75" thickBot="1">
      <c r="A38" s="20">
        <v>31</v>
      </c>
      <c r="B38" s="28">
        <v>1776</v>
      </c>
      <c r="C38" s="31">
        <v>2</v>
      </c>
      <c r="D38" s="31"/>
      <c r="E38" s="31"/>
      <c r="F38" s="31">
        <v>1.8</v>
      </c>
      <c r="G38" s="31">
        <v>4.5999999999999996</v>
      </c>
      <c r="H38" s="9">
        <f t="shared" ref="H38:H39" si="7">SUM(C38:G38)</f>
        <v>8.3999999999999986</v>
      </c>
      <c r="I38" s="39"/>
      <c r="J38" s="39"/>
      <c r="K38" s="9">
        <f t="shared" ref="K38:K39" si="8">SUM(H38,I38,J38)</f>
        <v>8.3999999999999986</v>
      </c>
      <c r="L38" s="5"/>
      <c r="M38" s="59" t="str">
        <f t="shared" si="6"/>
        <v>Није положио(ла)</v>
      </c>
      <c r="N38" s="8">
        <f t="shared" si="3"/>
        <v>5</v>
      </c>
      <c r="O38" s="1"/>
    </row>
    <row r="39" spans="1:15" ht="15.75" thickBot="1">
      <c r="A39" s="20">
        <v>32</v>
      </c>
      <c r="B39" s="28">
        <v>1296</v>
      </c>
      <c r="C39" s="31">
        <v>2</v>
      </c>
      <c r="D39" s="31"/>
      <c r="E39" s="31"/>
      <c r="F39" s="31">
        <v>4.7</v>
      </c>
      <c r="G39" s="31">
        <v>6</v>
      </c>
      <c r="H39" s="9">
        <f t="shared" si="7"/>
        <v>12.7</v>
      </c>
      <c r="I39" s="39">
        <v>15.7</v>
      </c>
      <c r="J39" s="39"/>
      <c r="K39" s="9">
        <f t="shared" si="8"/>
        <v>28.4</v>
      </c>
      <c r="L39" s="5"/>
      <c r="M39" s="59" t="str">
        <f t="shared" si="6"/>
        <v>Није положио(ла)</v>
      </c>
      <c r="N39" s="8">
        <f t="shared" si="3"/>
        <v>5</v>
      </c>
      <c r="O39" s="1"/>
    </row>
    <row r="40" spans="1:15" ht="15.75" thickBot="1">
      <c r="A40" s="20">
        <v>33</v>
      </c>
      <c r="B40" s="28">
        <v>42335</v>
      </c>
      <c r="C40" s="60">
        <v>3.95</v>
      </c>
      <c r="D40" s="60">
        <v>9</v>
      </c>
      <c r="E40" s="61"/>
      <c r="F40" s="60"/>
      <c r="G40" s="31"/>
      <c r="H40" s="9">
        <f t="shared" ref="H40" si="9">SUM(C40:G40)</f>
        <v>12.95</v>
      </c>
      <c r="I40" s="39">
        <v>4.7</v>
      </c>
      <c r="J40" s="39"/>
      <c r="K40" s="9">
        <f t="shared" ref="K40:K43" si="10">SUM(H40,I40,J40)</f>
        <v>17.649999999999999</v>
      </c>
      <c r="L40" s="5"/>
      <c r="M40" s="59" t="str">
        <f t="shared" ref="M40:M43" si="11">IF(K40&gt;=51,K40,"Није положио(ла)")</f>
        <v>Није положио(ла)</v>
      </c>
      <c r="N40" s="8">
        <f t="shared" si="3"/>
        <v>5</v>
      </c>
      <c r="O40" s="1"/>
    </row>
    <row r="41" spans="1:15" ht="15.75" thickBot="1">
      <c r="A41" s="20">
        <v>34</v>
      </c>
      <c r="B41" s="57">
        <v>38473</v>
      </c>
      <c r="C41" s="60">
        <v>5</v>
      </c>
      <c r="D41" s="61">
        <v>7</v>
      </c>
      <c r="E41" s="60">
        <v>8</v>
      </c>
      <c r="F41" s="60">
        <v>4</v>
      </c>
      <c r="G41" s="60">
        <v>6</v>
      </c>
      <c r="H41" s="62">
        <f t="shared" ref="H41" si="12">SUM(C41:G41)</f>
        <v>30</v>
      </c>
      <c r="I41" s="63">
        <v>17.3</v>
      </c>
      <c r="J41" s="63"/>
      <c r="K41" s="9">
        <f t="shared" si="10"/>
        <v>47.3</v>
      </c>
      <c r="L41" s="5"/>
      <c r="M41" s="59" t="str">
        <f t="shared" si="11"/>
        <v>Није положио(ла)</v>
      </c>
      <c r="N41" s="8">
        <f t="shared" si="3"/>
        <v>5</v>
      </c>
      <c r="O41" s="1"/>
    </row>
    <row r="42" spans="1:15" ht="15.75" thickBot="1">
      <c r="A42" s="20">
        <v>35</v>
      </c>
      <c r="B42" s="57">
        <v>1598</v>
      </c>
      <c r="C42" s="31">
        <v>7</v>
      </c>
      <c r="D42" s="64">
        <v>18</v>
      </c>
      <c r="E42" s="32"/>
      <c r="F42" s="31">
        <v>3.1</v>
      </c>
      <c r="G42" s="31">
        <v>2</v>
      </c>
      <c r="H42" s="62">
        <f t="shared" ref="H42" si="13">SUM(C42:G42)</f>
        <v>30.1</v>
      </c>
      <c r="I42" s="39">
        <v>28</v>
      </c>
      <c r="J42" s="39"/>
      <c r="K42" s="9">
        <f t="shared" si="10"/>
        <v>58.1</v>
      </c>
      <c r="L42" s="5"/>
      <c r="M42" s="59">
        <f t="shared" si="11"/>
        <v>58.1</v>
      </c>
      <c r="N42" s="8">
        <f t="shared" si="3"/>
        <v>6</v>
      </c>
      <c r="O42" s="1"/>
    </row>
    <row r="43" spans="1:15" ht="15.75" thickBot="1">
      <c r="A43" s="20">
        <v>36</v>
      </c>
      <c r="B43" s="57">
        <v>1544</v>
      </c>
      <c r="C43" s="31">
        <v>2.7</v>
      </c>
      <c r="D43" s="64">
        <v>20</v>
      </c>
      <c r="E43" s="32"/>
      <c r="F43" s="31">
        <v>2.5</v>
      </c>
      <c r="G43" s="31">
        <v>8.5</v>
      </c>
      <c r="H43" s="62">
        <f t="shared" ref="H43" si="14">SUM(C43:G43)</f>
        <v>33.700000000000003</v>
      </c>
      <c r="I43" s="39">
        <v>17.3</v>
      </c>
      <c r="J43" s="39"/>
      <c r="K43" s="9">
        <f t="shared" si="10"/>
        <v>51</v>
      </c>
      <c r="L43" s="5"/>
      <c r="M43" s="59">
        <f t="shared" si="11"/>
        <v>51</v>
      </c>
      <c r="N43" s="8">
        <f t="shared" si="3"/>
        <v>6</v>
      </c>
      <c r="O43" s="1"/>
    </row>
    <row r="44" spans="1:15" ht="15.75" thickBot="1">
      <c r="A44" s="21">
        <v>130</v>
      </c>
      <c r="B44" s="28"/>
      <c r="C44" s="31"/>
      <c r="D44" s="31"/>
      <c r="E44" s="31"/>
      <c r="F44" s="31"/>
      <c r="G44" s="31"/>
      <c r="H44" s="9">
        <f t="shared" ref="H44:H107" si="15">SUM(C44:G44)</f>
        <v>0</v>
      </c>
      <c r="I44" s="39"/>
      <c r="J44" s="39"/>
      <c r="K44" s="54">
        <f t="shared" ref="K44:K107" si="16">SUM(H44,I44,J44)</f>
        <v>0</v>
      </c>
      <c r="L44" s="5"/>
      <c r="M44" s="43" t="str">
        <f t="shared" ref="M44:M107" si="17">IF(K44&gt;50.499,K44,"Није положио(ла)")</f>
        <v>Није положио(ла)</v>
      </c>
      <c r="N44" s="8">
        <f t="shared" ref="N44:N107" si="18">IF(AND(K44&lt;101,K44&gt;90.499),10,IF(AND(K44&lt;90.5,K44&gt;80.499),9,IF(AND(K44&lt;80.5,K44&gt;70.499),8,IF(AND(K44&lt;70.5,K44&gt;60.499),7,IF(AND(K44&lt;60.5,K44&gt;50.499),6,5)))))</f>
        <v>5</v>
      </c>
      <c r="O44" s="1"/>
    </row>
    <row r="45" spans="1:15" ht="15.75" thickBot="1">
      <c r="A45" s="21">
        <v>131</v>
      </c>
      <c r="B45" s="28"/>
      <c r="C45" s="31"/>
      <c r="D45" s="31"/>
      <c r="E45" s="31"/>
      <c r="F45" s="31"/>
      <c r="G45" s="31"/>
      <c r="H45" s="9">
        <f t="shared" si="15"/>
        <v>0</v>
      </c>
      <c r="I45" s="39"/>
      <c r="J45" s="39"/>
      <c r="K45" s="54">
        <f t="shared" si="16"/>
        <v>0</v>
      </c>
      <c r="L45" s="5"/>
      <c r="M45" s="43" t="str">
        <f t="shared" si="17"/>
        <v>Није положио(ла)</v>
      </c>
      <c r="N45" s="8">
        <f t="shared" si="18"/>
        <v>5</v>
      </c>
      <c r="O45" s="1"/>
    </row>
    <row r="46" spans="1:15" ht="15.75" thickBot="1">
      <c r="A46" s="21">
        <v>132</v>
      </c>
      <c r="B46" s="28"/>
      <c r="C46" s="31"/>
      <c r="D46" s="31"/>
      <c r="E46" s="31"/>
      <c r="F46" s="31"/>
      <c r="G46" s="31"/>
      <c r="H46" s="9">
        <f t="shared" si="15"/>
        <v>0</v>
      </c>
      <c r="I46" s="39"/>
      <c r="J46" s="39"/>
      <c r="K46" s="54">
        <f t="shared" si="16"/>
        <v>0</v>
      </c>
      <c r="L46" s="5"/>
      <c r="M46" s="43" t="str">
        <f t="shared" si="17"/>
        <v>Није положио(ла)</v>
      </c>
      <c r="N46" s="8">
        <f t="shared" si="18"/>
        <v>5</v>
      </c>
      <c r="O46" s="1"/>
    </row>
    <row r="47" spans="1:15" ht="15.75" thickBot="1">
      <c r="A47" s="21">
        <v>133</v>
      </c>
      <c r="B47" s="28"/>
      <c r="C47" s="31"/>
      <c r="D47" s="31"/>
      <c r="E47" s="31"/>
      <c r="F47" s="31"/>
      <c r="G47" s="31"/>
      <c r="H47" s="9">
        <f t="shared" si="15"/>
        <v>0</v>
      </c>
      <c r="I47" s="39"/>
      <c r="J47" s="39"/>
      <c r="K47" s="54">
        <f t="shared" si="16"/>
        <v>0</v>
      </c>
      <c r="L47" s="5"/>
      <c r="M47" s="43" t="str">
        <f t="shared" si="17"/>
        <v>Није положио(ла)</v>
      </c>
      <c r="N47" s="8">
        <f t="shared" si="18"/>
        <v>5</v>
      </c>
      <c r="O47" s="1"/>
    </row>
    <row r="48" spans="1:15" ht="15.75" thickBot="1">
      <c r="A48" s="21">
        <v>134</v>
      </c>
      <c r="B48" s="28"/>
      <c r="C48" s="31"/>
      <c r="D48" s="31"/>
      <c r="E48" s="31"/>
      <c r="F48" s="31"/>
      <c r="G48" s="31"/>
      <c r="H48" s="9">
        <f t="shared" si="15"/>
        <v>0</v>
      </c>
      <c r="I48" s="39"/>
      <c r="J48" s="39"/>
      <c r="K48" s="54">
        <f t="shared" si="16"/>
        <v>0</v>
      </c>
      <c r="L48" s="5"/>
      <c r="M48" s="43" t="str">
        <f t="shared" si="17"/>
        <v>Није положио(ла)</v>
      </c>
      <c r="N48" s="8">
        <f t="shared" si="18"/>
        <v>5</v>
      </c>
      <c r="O48" s="1"/>
    </row>
    <row r="49" spans="1:15" ht="15.75" thickBot="1">
      <c r="A49" s="21">
        <v>135</v>
      </c>
      <c r="B49" s="28"/>
      <c r="C49" s="31"/>
      <c r="D49" s="31"/>
      <c r="E49" s="31"/>
      <c r="F49" s="31"/>
      <c r="G49" s="31"/>
      <c r="H49" s="9">
        <f t="shared" si="15"/>
        <v>0</v>
      </c>
      <c r="I49" s="39"/>
      <c r="J49" s="39"/>
      <c r="K49" s="54">
        <f t="shared" si="16"/>
        <v>0</v>
      </c>
      <c r="L49" s="5"/>
      <c r="M49" s="43" t="str">
        <f t="shared" si="17"/>
        <v>Није положио(ла)</v>
      </c>
      <c r="N49" s="8">
        <f t="shared" si="18"/>
        <v>5</v>
      </c>
      <c r="O49" s="1"/>
    </row>
    <row r="50" spans="1:15" ht="15.75" thickBot="1">
      <c r="A50" s="21">
        <v>136</v>
      </c>
      <c r="B50" s="28"/>
      <c r="C50" s="31"/>
      <c r="D50" s="31"/>
      <c r="E50" s="31"/>
      <c r="F50" s="31"/>
      <c r="G50" s="31"/>
      <c r="H50" s="9">
        <f t="shared" si="15"/>
        <v>0</v>
      </c>
      <c r="I50" s="39"/>
      <c r="J50" s="39"/>
      <c r="K50" s="54">
        <f t="shared" si="16"/>
        <v>0</v>
      </c>
      <c r="L50" s="5"/>
      <c r="M50" s="43" t="str">
        <f t="shared" si="17"/>
        <v>Није положио(ла)</v>
      </c>
      <c r="N50" s="8">
        <f t="shared" si="18"/>
        <v>5</v>
      </c>
      <c r="O50" s="1"/>
    </row>
    <row r="51" spans="1:15" ht="15.75" thickBot="1">
      <c r="A51" s="21">
        <v>137</v>
      </c>
      <c r="B51" s="28"/>
      <c r="C51" s="31"/>
      <c r="D51" s="31"/>
      <c r="E51" s="31"/>
      <c r="F51" s="31"/>
      <c r="G51" s="31"/>
      <c r="H51" s="9">
        <f t="shared" si="15"/>
        <v>0</v>
      </c>
      <c r="I51" s="39"/>
      <c r="J51" s="39"/>
      <c r="K51" s="54">
        <f t="shared" si="16"/>
        <v>0</v>
      </c>
      <c r="L51" s="5"/>
      <c r="M51" s="43" t="str">
        <f t="shared" si="17"/>
        <v>Није положио(ла)</v>
      </c>
      <c r="N51" s="8">
        <f t="shared" si="18"/>
        <v>5</v>
      </c>
      <c r="O51" s="1"/>
    </row>
    <row r="52" spans="1:15" ht="15.75" thickBot="1">
      <c r="A52" s="21">
        <v>138</v>
      </c>
      <c r="B52" s="28"/>
      <c r="C52" s="31"/>
      <c r="D52" s="31"/>
      <c r="E52" s="31"/>
      <c r="F52" s="31"/>
      <c r="G52" s="31"/>
      <c r="H52" s="9">
        <f t="shared" si="15"/>
        <v>0</v>
      </c>
      <c r="I52" s="39"/>
      <c r="J52" s="39"/>
      <c r="K52" s="54">
        <f t="shared" si="16"/>
        <v>0</v>
      </c>
      <c r="L52" s="5"/>
      <c r="M52" s="43" t="str">
        <f t="shared" si="17"/>
        <v>Није положио(ла)</v>
      </c>
      <c r="N52" s="8">
        <f t="shared" si="18"/>
        <v>5</v>
      </c>
      <c r="O52" s="1"/>
    </row>
    <row r="53" spans="1:15" ht="15.75" thickBot="1">
      <c r="A53" s="21">
        <v>139</v>
      </c>
      <c r="B53" s="28"/>
      <c r="C53" s="31"/>
      <c r="D53" s="31"/>
      <c r="E53" s="31"/>
      <c r="F53" s="31"/>
      <c r="G53" s="31"/>
      <c r="H53" s="9">
        <f t="shared" si="15"/>
        <v>0</v>
      </c>
      <c r="I53" s="39"/>
      <c r="J53" s="39"/>
      <c r="K53" s="54">
        <f t="shared" si="16"/>
        <v>0</v>
      </c>
      <c r="L53" s="5"/>
      <c r="M53" s="43" t="str">
        <f t="shared" si="17"/>
        <v>Није положио(ла)</v>
      </c>
      <c r="N53" s="8">
        <f t="shared" si="18"/>
        <v>5</v>
      </c>
      <c r="O53" s="1"/>
    </row>
    <row r="54" spans="1:15" ht="15.75" thickBot="1">
      <c r="A54" s="21">
        <v>140</v>
      </c>
      <c r="B54" s="28"/>
      <c r="C54" s="31"/>
      <c r="D54" s="31"/>
      <c r="E54" s="31"/>
      <c r="F54" s="31"/>
      <c r="G54" s="31"/>
      <c r="H54" s="9">
        <f t="shared" si="15"/>
        <v>0</v>
      </c>
      <c r="I54" s="39"/>
      <c r="J54" s="39"/>
      <c r="K54" s="54">
        <f t="shared" si="16"/>
        <v>0</v>
      </c>
      <c r="L54" s="5"/>
      <c r="M54" s="43" t="str">
        <f t="shared" si="17"/>
        <v>Није положио(ла)</v>
      </c>
      <c r="N54" s="8">
        <f t="shared" si="18"/>
        <v>5</v>
      </c>
      <c r="O54" s="1"/>
    </row>
    <row r="55" spans="1:15" ht="15.75" thickBot="1">
      <c r="A55" s="21">
        <v>141</v>
      </c>
      <c r="B55" s="28"/>
      <c r="C55" s="31"/>
      <c r="D55" s="31"/>
      <c r="E55" s="31"/>
      <c r="F55" s="31"/>
      <c r="G55" s="31"/>
      <c r="H55" s="9">
        <f t="shared" si="15"/>
        <v>0</v>
      </c>
      <c r="I55" s="39"/>
      <c r="J55" s="39"/>
      <c r="K55" s="54">
        <f t="shared" si="16"/>
        <v>0</v>
      </c>
      <c r="L55" s="5"/>
      <c r="M55" s="43" t="str">
        <f t="shared" si="17"/>
        <v>Није положио(ла)</v>
      </c>
      <c r="N55" s="8">
        <f t="shared" si="18"/>
        <v>5</v>
      </c>
      <c r="O55" s="1"/>
    </row>
    <row r="56" spans="1:15" ht="15.75" thickBot="1">
      <c r="A56" s="21">
        <v>142</v>
      </c>
      <c r="B56" s="28"/>
      <c r="C56" s="31"/>
      <c r="D56" s="31"/>
      <c r="E56" s="31"/>
      <c r="F56" s="31"/>
      <c r="G56" s="31"/>
      <c r="H56" s="9">
        <f t="shared" si="15"/>
        <v>0</v>
      </c>
      <c r="I56" s="39"/>
      <c r="J56" s="39"/>
      <c r="K56" s="54">
        <f t="shared" si="16"/>
        <v>0</v>
      </c>
      <c r="L56" s="5"/>
      <c r="M56" s="43" t="str">
        <f t="shared" si="17"/>
        <v>Није положио(ла)</v>
      </c>
      <c r="N56" s="8">
        <f t="shared" si="18"/>
        <v>5</v>
      </c>
      <c r="O56" s="1"/>
    </row>
    <row r="57" spans="1:15" ht="15.75" thickBot="1">
      <c r="A57" s="21">
        <v>143</v>
      </c>
      <c r="B57" s="28"/>
      <c r="C57" s="31"/>
      <c r="D57" s="31"/>
      <c r="E57" s="31"/>
      <c r="F57" s="31"/>
      <c r="G57" s="31"/>
      <c r="H57" s="9">
        <f t="shared" si="15"/>
        <v>0</v>
      </c>
      <c r="I57" s="39"/>
      <c r="J57" s="39"/>
      <c r="K57" s="54">
        <f t="shared" si="16"/>
        <v>0</v>
      </c>
      <c r="L57" s="5"/>
      <c r="M57" s="43" t="str">
        <f t="shared" si="17"/>
        <v>Није положио(ла)</v>
      </c>
      <c r="N57" s="8">
        <f t="shared" si="18"/>
        <v>5</v>
      </c>
      <c r="O57" s="1"/>
    </row>
    <row r="58" spans="1:15" ht="15.75" thickBot="1">
      <c r="A58" s="21">
        <v>144</v>
      </c>
      <c r="B58" s="28"/>
      <c r="C58" s="31"/>
      <c r="D58" s="31"/>
      <c r="E58" s="31"/>
      <c r="F58" s="31"/>
      <c r="G58" s="31"/>
      <c r="H58" s="9">
        <f t="shared" si="15"/>
        <v>0</v>
      </c>
      <c r="I58" s="39"/>
      <c r="J58" s="39"/>
      <c r="K58" s="54">
        <f t="shared" si="16"/>
        <v>0</v>
      </c>
      <c r="L58" s="5"/>
      <c r="M58" s="43" t="str">
        <f t="shared" si="17"/>
        <v>Није положио(ла)</v>
      </c>
      <c r="N58" s="8">
        <f t="shared" si="18"/>
        <v>5</v>
      </c>
      <c r="O58" s="1"/>
    </row>
    <row r="59" spans="1:15" ht="15.75" thickBot="1">
      <c r="A59" s="21">
        <v>145</v>
      </c>
      <c r="B59" s="28"/>
      <c r="C59" s="31"/>
      <c r="D59" s="31"/>
      <c r="E59" s="31"/>
      <c r="F59" s="31"/>
      <c r="G59" s="31"/>
      <c r="H59" s="9">
        <f t="shared" si="15"/>
        <v>0</v>
      </c>
      <c r="I59" s="39"/>
      <c r="J59" s="39"/>
      <c r="K59" s="54">
        <f t="shared" si="16"/>
        <v>0</v>
      </c>
      <c r="L59" s="5"/>
      <c r="M59" s="43" t="str">
        <f t="shared" si="17"/>
        <v>Није положио(ла)</v>
      </c>
      <c r="N59" s="8">
        <f t="shared" si="18"/>
        <v>5</v>
      </c>
      <c r="O59" s="1"/>
    </row>
    <row r="60" spans="1:15" ht="15.75" thickBot="1">
      <c r="A60" s="21">
        <v>146</v>
      </c>
      <c r="B60" s="28"/>
      <c r="C60" s="31"/>
      <c r="D60" s="31"/>
      <c r="E60" s="31"/>
      <c r="F60" s="31"/>
      <c r="G60" s="31"/>
      <c r="H60" s="9">
        <f t="shared" si="15"/>
        <v>0</v>
      </c>
      <c r="I60" s="39"/>
      <c r="J60" s="39"/>
      <c r="K60" s="54">
        <f t="shared" si="16"/>
        <v>0</v>
      </c>
      <c r="L60" s="5"/>
      <c r="M60" s="43" t="str">
        <f t="shared" si="17"/>
        <v>Није положио(ла)</v>
      </c>
      <c r="N60" s="8">
        <f t="shared" si="18"/>
        <v>5</v>
      </c>
      <c r="O60" s="1"/>
    </row>
    <row r="61" spans="1:15" ht="15.75" thickBot="1">
      <c r="A61" s="21">
        <v>147</v>
      </c>
      <c r="B61" s="28"/>
      <c r="C61" s="31"/>
      <c r="D61" s="31"/>
      <c r="E61" s="31"/>
      <c r="F61" s="31"/>
      <c r="G61" s="31"/>
      <c r="H61" s="9">
        <f t="shared" si="15"/>
        <v>0</v>
      </c>
      <c r="I61" s="39"/>
      <c r="J61" s="39"/>
      <c r="K61" s="54">
        <f t="shared" si="16"/>
        <v>0</v>
      </c>
      <c r="L61" s="5"/>
      <c r="M61" s="43" t="str">
        <f t="shared" si="17"/>
        <v>Није положио(ла)</v>
      </c>
      <c r="N61" s="8">
        <f t="shared" si="18"/>
        <v>5</v>
      </c>
      <c r="O61" s="1"/>
    </row>
    <row r="62" spans="1:15" ht="15.75" thickBot="1">
      <c r="A62" s="21">
        <v>148</v>
      </c>
      <c r="B62" s="28"/>
      <c r="C62" s="31"/>
      <c r="D62" s="31"/>
      <c r="E62" s="31"/>
      <c r="F62" s="31"/>
      <c r="G62" s="31"/>
      <c r="H62" s="9">
        <f t="shared" si="15"/>
        <v>0</v>
      </c>
      <c r="I62" s="39"/>
      <c r="J62" s="39"/>
      <c r="K62" s="54">
        <f t="shared" si="16"/>
        <v>0</v>
      </c>
      <c r="L62" s="5"/>
      <c r="M62" s="43" t="str">
        <f t="shared" si="17"/>
        <v>Није положио(ла)</v>
      </c>
      <c r="N62" s="8">
        <f t="shared" si="18"/>
        <v>5</v>
      </c>
      <c r="O62" s="1"/>
    </row>
    <row r="63" spans="1:15" ht="15.75" thickBot="1">
      <c r="A63" s="21">
        <v>149</v>
      </c>
      <c r="B63" s="28"/>
      <c r="C63" s="31"/>
      <c r="D63" s="31"/>
      <c r="E63" s="31"/>
      <c r="F63" s="31"/>
      <c r="G63" s="31"/>
      <c r="H63" s="9">
        <f t="shared" si="15"/>
        <v>0</v>
      </c>
      <c r="I63" s="39"/>
      <c r="J63" s="39"/>
      <c r="K63" s="54">
        <f t="shared" si="16"/>
        <v>0</v>
      </c>
      <c r="L63" s="5"/>
      <c r="M63" s="43" t="str">
        <f t="shared" si="17"/>
        <v>Није положио(ла)</v>
      </c>
      <c r="N63" s="8">
        <f t="shared" si="18"/>
        <v>5</v>
      </c>
      <c r="O63" s="1"/>
    </row>
    <row r="64" spans="1:15" ht="15.75" thickBot="1">
      <c r="A64" s="21">
        <v>150</v>
      </c>
      <c r="B64" s="28"/>
      <c r="C64" s="31"/>
      <c r="D64" s="31"/>
      <c r="E64" s="31"/>
      <c r="F64" s="31"/>
      <c r="G64" s="31"/>
      <c r="H64" s="9">
        <f t="shared" si="15"/>
        <v>0</v>
      </c>
      <c r="I64" s="39"/>
      <c r="J64" s="39"/>
      <c r="K64" s="54">
        <f t="shared" si="16"/>
        <v>0</v>
      </c>
      <c r="L64" s="5"/>
      <c r="M64" s="43" t="str">
        <f t="shared" si="17"/>
        <v>Није положио(ла)</v>
      </c>
      <c r="N64" s="8">
        <f t="shared" si="18"/>
        <v>5</v>
      </c>
      <c r="O64" s="1"/>
    </row>
    <row r="65" spans="1:15" ht="15.75" thickBot="1">
      <c r="A65" s="21">
        <v>151</v>
      </c>
      <c r="B65" s="28"/>
      <c r="C65" s="31"/>
      <c r="D65" s="31"/>
      <c r="E65" s="31"/>
      <c r="F65" s="31"/>
      <c r="G65" s="31"/>
      <c r="H65" s="9">
        <f t="shared" si="15"/>
        <v>0</v>
      </c>
      <c r="I65" s="39"/>
      <c r="J65" s="39"/>
      <c r="K65" s="54">
        <f t="shared" si="16"/>
        <v>0</v>
      </c>
      <c r="L65" s="5"/>
      <c r="M65" s="43" t="str">
        <f t="shared" si="17"/>
        <v>Није положио(ла)</v>
      </c>
      <c r="N65" s="8">
        <f t="shared" si="18"/>
        <v>5</v>
      </c>
      <c r="O65" s="1"/>
    </row>
    <row r="66" spans="1:15" ht="15.75" thickBot="1">
      <c r="A66" s="21">
        <v>152</v>
      </c>
      <c r="B66" s="28"/>
      <c r="C66" s="31"/>
      <c r="D66" s="31"/>
      <c r="E66" s="31"/>
      <c r="F66" s="31"/>
      <c r="G66" s="31"/>
      <c r="H66" s="9">
        <f t="shared" si="15"/>
        <v>0</v>
      </c>
      <c r="I66" s="39"/>
      <c r="J66" s="39"/>
      <c r="K66" s="54">
        <f t="shared" si="16"/>
        <v>0</v>
      </c>
      <c r="L66" s="5"/>
      <c r="M66" s="43" t="str">
        <f t="shared" si="17"/>
        <v>Није положио(ла)</v>
      </c>
      <c r="N66" s="8">
        <f t="shared" si="18"/>
        <v>5</v>
      </c>
      <c r="O66" s="1"/>
    </row>
    <row r="67" spans="1:15" ht="15.75" thickBot="1">
      <c r="A67" s="21">
        <v>153</v>
      </c>
      <c r="B67" s="28"/>
      <c r="C67" s="31"/>
      <c r="D67" s="31"/>
      <c r="E67" s="31"/>
      <c r="F67" s="31"/>
      <c r="G67" s="31"/>
      <c r="H67" s="9">
        <f t="shared" si="15"/>
        <v>0</v>
      </c>
      <c r="I67" s="39"/>
      <c r="J67" s="39"/>
      <c r="K67" s="54">
        <f t="shared" si="16"/>
        <v>0</v>
      </c>
      <c r="L67" s="5"/>
      <c r="M67" s="43" t="str">
        <f t="shared" si="17"/>
        <v>Није положио(ла)</v>
      </c>
      <c r="N67" s="8">
        <f t="shared" si="18"/>
        <v>5</v>
      </c>
      <c r="O67" s="1"/>
    </row>
    <row r="68" spans="1:15" ht="15.75" thickBot="1">
      <c r="A68" s="21">
        <v>154</v>
      </c>
      <c r="B68" s="28"/>
      <c r="C68" s="31"/>
      <c r="D68" s="31"/>
      <c r="E68" s="31"/>
      <c r="F68" s="31"/>
      <c r="G68" s="31"/>
      <c r="H68" s="9">
        <f t="shared" si="15"/>
        <v>0</v>
      </c>
      <c r="I68" s="39"/>
      <c r="J68" s="39"/>
      <c r="K68" s="54">
        <f t="shared" si="16"/>
        <v>0</v>
      </c>
      <c r="L68" s="5"/>
      <c r="M68" s="43" t="str">
        <f t="shared" si="17"/>
        <v>Није положио(ла)</v>
      </c>
      <c r="N68" s="8">
        <f t="shared" si="18"/>
        <v>5</v>
      </c>
      <c r="O68" s="1"/>
    </row>
    <row r="69" spans="1:15" ht="15.75" thickBot="1">
      <c r="A69" s="21">
        <v>155</v>
      </c>
      <c r="B69" s="28"/>
      <c r="C69" s="31"/>
      <c r="D69" s="31"/>
      <c r="E69" s="31"/>
      <c r="F69" s="31"/>
      <c r="G69" s="31"/>
      <c r="H69" s="9">
        <f t="shared" si="15"/>
        <v>0</v>
      </c>
      <c r="I69" s="39"/>
      <c r="J69" s="39"/>
      <c r="K69" s="54">
        <f t="shared" si="16"/>
        <v>0</v>
      </c>
      <c r="L69" s="5"/>
      <c r="M69" s="43" t="str">
        <f t="shared" si="17"/>
        <v>Није положио(ла)</v>
      </c>
      <c r="N69" s="8">
        <f t="shared" si="18"/>
        <v>5</v>
      </c>
      <c r="O69" s="1"/>
    </row>
    <row r="70" spans="1:15" ht="15.75" thickBot="1">
      <c r="A70" s="21">
        <v>156</v>
      </c>
      <c r="B70" s="28"/>
      <c r="C70" s="31"/>
      <c r="D70" s="31"/>
      <c r="E70" s="31"/>
      <c r="F70" s="31"/>
      <c r="G70" s="31"/>
      <c r="H70" s="9">
        <f t="shared" si="15"/>
        <v>0</v>
      </c>
      <c r="I70" s="39"/>
      <c r="J70" s="39"/>
      <c r="K70" s="54">
        <f t="shared" si="16"/>
        <v>0</v>
      </c>
      <c r="L70" s="5"/>
      <c r="M70" s="43" t="str">
        <f t="shared" si="17"/>
        <v>Није положио(ла)</v>
      </c>
      <c r="N70" s="8">
        <f t="shared" si="18"/>
        <v>5</v>
      </c>
      <c r="O70" s="1"/>
    </row>
    <row r="71" spans="1:15" ht="15.75" thickBot="1">
      <c r="A71" s="21">
        <v>157</v>
      </c>
      <c r="B71" s="28"/>
      <c r="C71" s="31"/>
      <c r="D71" s="31"/>
      <c r="E71" s="31"/>
      <c r="F71" s="31"/>
      <c r="G71" s="31"/>
      <c r="H71" s="9">
        <f t="shared" si="15"/>
        <v>0</v>
      </c>
      <c r="I71" s="39"/>
      <c r="J71" s="39"/>
      <c r="K71" s="54">
        <f t="shared" si="16"/>
        <v>0</v>
      </c>
      <c r="L71" s="5"/>
      <c r="M71" s="43" t="str">
        <f t="shared" si="17"/>
        <v>Није положио(ла)</v>
      </c>
      <c r="N71" s="8">
        <f t="shared" si="18"/>
        <v>5</v>
      </c>
      <c r="O71" s="1"/>
    </row>
    <row r="72" spans="1:15" ht="15.75" thickBot="1">
      <c r="A72" s="21">
        <v>158</v>
      </c>
      <c r="B72" s="28"/>
      <c r="C72" s="31"/>
      <c r="D72" s="31"/>
      <c r="E72" s="31"/>
      <c r="F72" s="31"/>
      <c r="G72" s="31"/>
      <c r="H72" s="9">
        <f t="shared" si="15"/>
        <v>0</v>
      </c>
      <c r="I72" s="39"/>
      <c r="J72" s="39"/>
      <c r="K72" s="54">
        <f t="shared" si="16"/>
        <v>0</v>
      </c>
      <c r="L72" s="5"/>
      <c r="M72" s="43" t="str">
        <f t="shared" si="17"/>
        <v>Није положио(ла)</v>
      </c>
      <c r="N72" s="8">
        <f t="shared" si="18"/>
        <v>5</v>
      </c>
      <c r="O72" s="1"/>
    </row>
    <row r="73" spans="1:15" ht="15.75" thickBot="1">
      <c r="A73" s="21">
        <v>159</v>
      </c>
      <c r="B73" s="28"/>
      <c r="C73" s="31"/>
      <c r="D73" s="31"/>
      <c r="E73" s="31"/>
      <c r="F73" s="31"/>
      <c r="G73" s="31"/>
      <c r="H73" s="9">
        <f t="shared" si="15"/>
        <v>0</v>
      </c>
      <c r="I73" s="39"/>
      <c r="J73" s="39"/>
      <c r="K73" s="54">
        <f t="shared" si="16"/>
        <v>0</v>
      </c>
      <c r="L73" s="5"/>
      <c r="M73" s="43" t="str">
        <f t="shared" si="17"/>
        <v>Није положио(ла)</v>
      </c>
      <c r="N73" s="8">
        <f t="shared" si="18"/>
        <v>5</v>
      </c>
      <c r="O73" s="1"/>
    </row>
    <row r="74" spans="1:15" ht="15.75" thickBot="1">
      <c r="A74" s="21">
        <v>160</v>
      </c>
      <c r="B74" s="28"/>
      <c r="C74" s="31"/>
      <c r="D74" s="31"/>
      <c r="E74" s="31"/>
      <c r="F74" s="31"/>
      <c r="G74" s="31"/>
      <c r="H74" s="9">
        <f t="shared" si="15"/>
        <v>0</v>
      </c>
      <c r="I74" s="39"/>
      <c r="J74" s="39"/>
      <c r="K74" s="54">
        <f t="shared" si="16"/>
        <v>0</v>
      </c>
      <c r="L74" s="5"/>
      <c r="M74" s="43" t="str">
        <f t="shared" si="17"/>
        <v>Није положио(ла)</v>
      </c>
      <c r="N74" s="8">
        <f t="shared" si="18"/>
        <v>5</v>
      </c>
      <c r="O74" s="1"/>
    </row>
    <row r="75" spans="1:15" ht="15.75" thickBot="1">
      <c r="A75" s="21">
        <v>161</v>
      </c>
      <c r="B75" s="28"/>
      <c r="C75" s="31"/>
      <c r="D75" s="31"/>
      <c r="E75" s="31"/>
      <c r="F75" s="31"/>
      <c r="G75" s="31"/>
      <c r="H75" s="9">
        <f t="shared" si="15"/>
        <v>0</v>
      </c>
      <c r="I75" s="39"/>
      <c r="J75" s="39"/>
      <c r="K75" s="54">
        <f t="shared" si="16"/>
        <v>0</v>
      </c>
      <c r="L75" s="5"/>
      <c r="M75" s="43" t="str">
        <f t="shared" si="17"/>
        <v>Није положио(ла)</v>
      </c>
      <c r="N75" s="8">
        <f t="shared" si="18"/>
        <v>5</v>
      </c>
      <c r="O75" s="1"/>
    </row>
    <row r="76" spans="1:15" ht="15.75" thickBot="1">
      <c r="A76" s="21">
        <v>162</v>
      </c>
      <c r="B76" s="28"/>
      <c r="C76" s="31"/>
      <c r="D76" s="31"/>
      <c r="E76" s="31"/>
      <c r="F76" s="31"/>
      <c r="G76" s="31"/>
      <c r="H76" s="9">
        <f t="shared" si="15"/>
        <v>0</v>
      </c>
      <c r="I76" s="39"/>
      <c r="J76" s="39"/>
      <c r="K76" s="54">
        <f t="shared" si="16"/>
        <v>0</v>
      </c>
      <c r="L76" s="5"/>
      <c r="M76" s="43" t="str">
        <f t="shared" si="17"/>
        <v>Није положио(ла)</v>
      </c>
      <c r="N76" s="8">
        <f t="shared" si="18"/>
        <v>5</v>
      </c>
      <c r="O76" s="1"/>
    </row>
    <row r="77" spans="1:15" ht="15.75" thickBot="1">
      <c r="A77" s="21">
        <v>163</v>
      </c>
      <c r="B77" s="28"/>
      <c r="C77" s="31"/>
      <c r="D77" s="31"/>
      <c r="E77" s="31"/>
      <c r="F77" s="31"/>
      <c r="G77" s="31"/>
      <c r="H77" s="9">
        <f t="shared" si="15"/>
        <v>0</v>
      </c>
      <c r="I77" s="39"/>
      <c r="J77" s="39"/>
      <c r="K77" s="54">
        <f t="shared" si="16"/>
        <v>0</v>
      </c>
      <c r="L77" s="5"/>
      <c r="M77" s="43" t="str">
        <f t="shared" si="17"/>
        <v>Није положио(ла)</v>
      </c>
      <c r="N77" s="8">
        <f t="shared" si="18"/>
        <v>5</v>
      </c>
      <c r="O77" s="1"/>
    </row>
    <row r="78" spans="1:15" ht="15.75" thickBot="1">
      <c r="A78" s="21">
        <v>164</v>
      </c>
      <c r="B78" s="28"/>
      <c r="C78" s="31"/>
      <c r="D78" s="31"/>
      <c r="E78" s="31"/>
      <c r="F78" s="31"/>
      <c r="G78" s="31"/>
      <c r="H78" s="9">
        <f t="shared" si="15"/>
        <v>0</v>
      </c>
      <c r="I78" s="39"/>
      <c r="J78" s="39"/>
      <c r="K78" s="54">
        <f t="shared" si="16"/>
        <v>0</v>
      </c>
      <c r="L78" s="5"/>
      <c r="M78" s="43" t="str">
        <f t="shared" si="17"/>
        <v>Није положио(ла)</v>
      </c>
      <c r="N78" s="8">
        <f t="shared" si="18"/>
        <v>5</v>
      </c>
      <c r="O78" s="1"/>
    </row>
    <row r="79" spans="1:15" ht="15.75" thickBot="1">
      <c r="A79" s="21">
        <v>165</v>
      </c>
      <c r="B79" s="28"/>
      <c r="C79" s="31"/>
      <c r="D79" s="31"/>
      <c r="E79" s="31"/>
      <c r="F79" s="31"/>
      <c r="G79" s="31"/>
      <c r="H79" s="9">
        <f t="shared" si="15"/>
        <v>0</v>
      </c>
      <c r="I79" s="39"/>
      <c r="J79" s="39"/>
      <c r="K79" s="54">
        <f t="shared" si="16"/>
        <v>0</v>
      </c>
      <c r="L79" s="5"/>
      <c r="M79" s="43" t="str">
        <f t="shared" si="17"/>
        <v>Није положио(ла)</v>
      </c>
      <c r="N79" s="8">
        <f t="shared" si="18"/>
        <v>5</v>
      </c>
      <c r="O79" s="1"/>
    </row>
    <row r="80" spans="1:15" ht="15.75" thickBot="1">
      <c r="A80" s="21">
        <v>166</v>
      </c>
      <c r="B80" s="28"/>
      <c r="C80" s="31"/>
      <c r="D80" s="31"/>
      <c r="E80" s="31"/>
      <c r="F80" s="31"/>
      <c r="G80" s="31"/>
      <c r="H80" s="9">
        <f t="shared" si="15"/>
        <v>0</v>
      </c>
      <c r="I80" s="39"/>
      <c r="J80" s="39"/>
      <c r="K80" s="54">
        <f t="shared" si="16"/>
        <v>0</v>
      </c>
      <c r="L80" s="5"/>
      <c r="M80" s="43" t="str">
        <f t="shared" si="17"/>
        <v>Није положио(ла)</v>
      </c>
      <c r="N80" s="8">
        <f t="shared" si="18"/>
        <v>5</v>
      </c>
      <c r="O80" s="1"/>
    </row>
    <row r="81" spans="1:15" ht="15.75" thickBot="1">
      <c r="A81" s="21">
        <v>167</v>
      </c>
      <c r="B81" s="28"/>
      <c r="C81" s="31"/>
      <c r="D81" s="31"/>
      <c r="E81" s="31"/>
      <c r="F81" s="31"/>
      <c r="G81" s="31"/>
      <c r="H81" s="9">
        <f t="shared" si="15"/>
        <v>0</v>
      </c>
      <c r="I81" s="39"/>
      <c r="J81" s="39"/>
      <c r="K81" s="54">
        <f t="shared" si="16"/>
        <v>0</v>
      </c>
      <c r="L81" s="5"/>
      <c r="M81" s="43" t="str">
        <f t="shared" si="17"/>
        <v>Није положио(ла)</v>
      </c>
      <c r="N81" s="8">
        <f t="shared" si="18"/>
        <v>5</v>
      </c>
      <c r="O81" s="1"/>
    </row>
    <row r="82" spans="1:15" ht="15.75" thickBot="1">
      <c r="A82" s="21">
        <v>168</v>
      </c>
      <c r="B82" s="28"/>
      <c r="C82" s="31"/>
      <c r="D82" s="31"/>
      <c r="E82" s="31"/>
      <c r="F82" s="31"/>
      <c r="G82" s="31"/>
      <c r="H82" s="9">
        <f t="shared" si="15"/>
        <v>0</v>
      </c>
      <c r="I82" s="39"/>
      <c r="J82" s="39"/>
      <c r="K82" s="54">
        <f t="shared" si="16"/>
        <v>0</v>
      </c>
      <c r="L82" s="5"/>
      <c r="M82" s="43" t="str">
        <f t="shared" si="17"/>
        <v>Није положио(ла)</v>
      </c>
      <c r="N82" s="8">
        <f t="shared" si="18"/>
        <v>5</v>
      </c>
      <c r="O82" s="1"/>
    </row>
    <row r="83" spans="1:15" ht="15.75" thickBot="1">
      <c r="A83" s="21">
        <v>169</v>
      </c>
      <c r="B83" s="28"/>
      <c r="C83" s="31"/>
      <c r="D83" s="31"/>
      <c r="E83" s="31"/>
      <c r="F83" s="31"/>
      <c r="G83" s="31"/>
      <c r="H83" s="9">
        <f t="shared" si="15"/>
        <v>0</v>
      </c>
      <c r="I83" s="39"/>
      <c r="J83" s="39"/>
      <c r="K83" s="54">
        <f t="shared" si="16"/>
        <v>0</v>
      </c>
      <c r="L83" s="5"/>
      <c r="M83" s="43" t="str">
        <f t="shared" si="17"/>
        <v>Није положио(ла)</v>
      </c>
      <c r="N83" s="8">
        <f t="shared" si="18"/>
        <v>5</v>
      </c>
      <c r="O83" s="1"/>
    </row>
    <row r="84" spans="1:15" ht="15.75" thickBot="1">
      <c r="A84" s="21">
        <v>170</v>
      </c>
      <c r="B84" s="28"/>
      <c r="C84" s="31"/>
      <c r="D84" s="31"/>
      <c r="E84" s="31"/>
      <c r="F84" s="31"/>
      <c r="G84" s="31"/>
      <c r="H84" s="9">
        <f t="shared" si="15"/>
        <v>0</v>
      </c>
      <c r="I84" s="39"/>
      <c r="J84" s="39"/>
      <c r="K84" s="54">
        <f t="shared" si="16"/>
        <v>0</v>
      </c>
      <c r="L84" s="5"/>
      <c r="M84" s="43" t="str">
        <f t="shared" si="17"/>
        <v>Није положио(ла)</v>
      </c>
      <c r="N84" s="8">
        <f t="shared" si="18"/>
        <v>5</v>
      </c>
      <c r="O84" s="1"/>
    </row>
    <row r="85" spans="1:15" ht="15.75" thickBot="1">
      <c r="A85" s="21">
        <v>171</v>
      </c>
      <c r="B85" s="28"/>
      <c r="C85" s="31"/>
      <c r="D85" s="31"/>
      <c r="E85" s="31"/>
      <c r="F85" s="31"/>
      <c r="G85" s="31"/>
      <c r="H85" s="9">
        <f t="shared" si="15"/>
        <v>0</v>
      </c>
      <c r="I85" s="39"/>
      <c r="J85" s="39"/>
      <c r="K85" s="54">
        <f t="shared" si="16"/>
        <v>0</v>
      </c>
      <c r="L85" s="5"/>
      <c r="M85" s="43" t="str">
        <f t="shared" si="17"/>
        <v>Није положио(ла)</v>
      </c>
      <c r="N85" s="8">
        <f t="shared" si="18"/>
        <v>5</v>
      </c>
      <c r="O85" s="1"/>
    </row>
    <row r="86" spans="1:15" ht="15.75" thickBot="1">
      <c r="A86" s="21">
        <v>172</v>
      </c>
      <c r="B86" s="28"/>
      <c r="C86" s="31"/>
      <c r="D86" s="31"/>
      <c r="E86" s="31"/>
      <c r="F86" s="31"/>
      <c r="G86" s="31"/>
      <c r="H86" s="9">
        <f t="shared" si="15"/>
        <v>0</v>
      </c>
      <c r="I86" s="39"/>
      <c r="J86" s="39"/>
      <c r="K86" s="54">
        <f t="shared" si="16"/>
        <v>0</v>
      </c>
      <c r="L86" s="5"/>
      <c r="M86" s="43" t="str">
        <f t="shared" si="17"/>
        <v>Није положио(ла)</v>
      </c>
      <c r="N86" s="8">
        <f t="shared" si="18"/>
        <v>5</v>
      </c>
      <c r="O86" s="1"/>
    </row>
    <row r="87" spans="1:15" ht="15.75" thickBot="1">
      <c r="A87" s="21">
        <v>173</v>
      </c>
      <c r="B87" s="28"/>
      <c r="C87" s="31"/>
      <c r="D87" s="31"/>
      <c r="E87" s="31"/>
      <c r="F87" s="31"/>
      <c r="G87" s="31"/>
      <c r="H87" s="9">
        <f t="shared" si="15"/>
        <v>0</v>
      </c>
      <c r="I87" s="39"/>
      <c r="J87" s="39"/>
      <c r="K87" s="54">
        <f t="shared" si="16"/>
        <v>0</v>
      </c>
      <c r="L87" s="5"/>
      <c r="M87" s="43" t="str">
        <f t="shared" si="17"/>
        <v>Није положио(ла)</v>
      </c>
      <c r="N87" s="8">
        <f t="shared" si="18"/>
        <v>5</v>
      </c>
      <c r="O87" s="1"/>
    </row>
    <row r="88" spans="1:15" ht="15.75" thickBot="1">
      <c r="A88" s="21">
        <v>174</v>
      </c>
      <c r="B88" s="28"/>
      <c r="C88" s="31"/>
      <c r="D88" s="31"/>
      <c r="E88" s="31"/>
      <c r="F88" s="31"/>
      <c r="G88" s="31"/>
      <c r="H88" s="9">
        <f t="shared" si="15"/>
        <v>0</v>
      </c>
      <c r="I88" s="39"/>
      <c r="J88" s="39"/>
      <c r="K88" s="54">
        <f t="shared" si="16"/>
        <v>0</v>
      </c>
      <c r="L88" s="5"/>
      <c r="M88" s="43" t="str">
        <f t="shared" si="17"/>
        <v>Није положио(ла)</v>
      </c>
      <c r="N88" s="8">
        <f t="shared" si="18"/>
        <v>5</v>
      </c>
      <c r="O88" s="1"/>
    </row>
    <row r="89" spans="1:15" ht="15.75" thickBot="1">
      <c r="A89" s="21">
        <v>175</v>
      </c>
      <c r="B89" s="28"/>
      <c r="C89" s="31"/>
      <c r="D89" s="31"/>
      <c r="E89" s="31"/>
      <c r="F89" s="31"/>
      <c r="G89" s="31"/>
      <c r="H89" s="9">
        <f t="shared" si="15"/>
        <v>0</v>
      </c>
      <c r="I89" s="39"/>
      <c r="J89" s="39"/>
      <c r="K89" s="54">
        <f t="shared" si="16"/>
        <v>0</v>
      </c>
      <c r="L89" s="5"/>
      <c r="M89" s="43" t="str">
        <f t="shared" si="17"/>
        <v>Није положио(ла)</v>
      </c>
      <c r="N89" s="8">
        <f t="shared" si="18"/>
        <v>5</v>
      </c>
      <c r="O89" s="1"/>
    </row>
    <row r="90" spans="1:15" ht="15.75" thickBot="1">
      <c r="A90" s="21">
        <v>176</v>
      </c>
      <c r="B90" s="28"/>
      <c r="C90" s="31"/>
      <c r="D90" s="31"/>
      <c r="E90" s="31"/>
      <c r="F90" s="31"/>
      <c r="G90" s="31"/>
      <c r="H90" s="9">
        <f t="shared" si="15"/>
        <v>0</v>
      </c>
      <c r="I90" s="39"/>
      <c r="J90" s="39"/>
      <c r="K90" s="54">
        <f t="shared" si="16"/>
        <v>0</v>
      </c>
      <c r="L90" s="5"/>
      <c r="M90" s="43" t="str">
        <f t="shared" si="17"/>
        <v>Није положио(ла)</v>
      </c>
      <c r="N90" s="8">
        <f t="shared" si="18"/>
        <v>5</v>
      </c>
      <c r="O90" s="1"/>
    </row>
    <row r="91" spans="1:15" ht="15.75" thickBot="1">
      <c r="A91" s="21">
        <v>177</v>
      </c>
      <c r="B91" s="28"/>
      <c r="C91" s="31"/>
      <c r="D91" s="31"/>
      <c r="E91" s="31"/>
      <c r="F91" s="31"/>
      <c r="G91" s="31"/>
      <c r="H91" s="9">
        <f t="shared" si="15"/>
        <v>0</v>
      </c>
      <c r="I91" s="39"/>
      <c r="J91" s="39"/>
      <c r="K91" s="54">
        <f t="shared" si="16"/>
        <v>0</v>
      </c>
      <c r="L91" s="5"/>
      <c r="M91" s="43" t="str">
        <f t="shared" si="17"/>
        <v>Није положио(ла)</v>
      </c>
      <c r="N91" s="8">
        <f t="shared" si="18"/>
        <v>5</v>
      </c>
      <c r="O91" s="1"/>
    </row>
    <row r="92" spans="1:15" ht="15.75" thickBot="1">
      <c r="A92" s="21">
        <v>178</v>
      </c>
      <c r="B92" s="28"/>
      <c r="C92" s="31"/>
      <c r="D92" s="31"/>
      <c r="E92" s="31"/>
      <c r="F92" s="31"/>
      <c r="G92" s="31"/>
      <c r="H92" s="9">
        <f t="shared" si="15"/>
        <v>0</v>
      </c>
      <c r="I92" s="39"/>
      <c r="J92" s="39"/>
      <c r="K92" s="54">
        <f t="shared" si="16"/>
        <v>0</v>
      </c>
      <c r="L92" s="5"/>
      <c r="M92" s="43" t="str">
        <f t="shared" si="17"/>
        <v>Није положио(ла)</v>
      </c>
      <c r="N92" s="8">
        <f t="shared" si="18"/>
        <v>5</v>
      </c>
      <c r="O92" s="1"/>
    </row>
    <row r="93" spans="1:15" ht="15.75" thickBot="1">
      <c r="A93" s="21">
        <v>179</v>
      </c>
      <c r="B93" s="28"/>
      <c r="C93" s="31"/>
      <c r="D93" s="31"/>
      <c r="E93" s="31"/>
      <c r="F93" s="31"/>
      <c r="G93" s="31"/>
      <c r="H93" s="9">
        <f t="shared" si="15"/>
        <v>0</v>
      </c>
      <c r="I93" s="39"/>
      <c r="J93" s="39"/>
      <c r="K93" s="54">
        <f t="shared" si="16"/>
        <v>0</v>
      </c>
      <c r="L93" s="5"/>
      <c r="M93" s="43" t="str">
        <f t="shared" si="17"/>
        <v>Није положио(ла)</v>
      </c>
      <c r="N93" s="8">
        <f t="shared" si="18"/>
        <v>5</v>
      </c>
      <c r="O93" s="1"/>
    </row>
    <row r="94" spans="1:15" ht="15.75" thickBot="1">
      <c r="A94" s="21">
        <v>180</v>
      </c>
      <c r="B94" s="28"/>
      <c r="C94" s="31"/>
      <c r="D94" s="31"/>
      <c r="E94" s="31"/>
      <c r="F94" s="31"/>
      <c r="G94" s="31"/>
      <c r="H94" s="9">
        <f t="shared" si="15"/>
        <v>0</v>
      </c>
      <c r="I94" s="39"/>
      <c r="J94" s="39"/>
      <c r="K94" s="54">
        <f t="shared" si="16"/>
        <v>0</v>
      </c>
      <c r="L94" s="5"/>
      <c r="M94" s="43" t="str">
        <f t="shared" si="17"/>
        <v>Није положио(ла)</v>
      </c>
      <c r="N94" s="8">
        <f t="shared" si="18"/>
        <v>5</v>
      </c>
      <c r="O94" s="1"/>
    </row>
    <row r="95" spans="1:15" ht="15.75" thickBot="1">
      <c r="A95" s="21">
        <v>181</v>
      </c>
      <c r="B95" s="28"/>
      <c r="C95" s="31"/>
      <c r="D95" s="31"/>
      <c r="E95" s="31"/>
      <c r="F95" s="31"/>
      <c r="G95" s="31"/>
      <c r="H95" s="9">
        <f t="shared" si="15"/>
        <v>0</v>
      </c>
      <c r="I95" s="39"/>
      <c r="J95" s="39"/>
      <c r="K95" s="54">
        <f t="shared" si="16"/>
        <v>0</v>
      </c>
      <c r="L95" s="5"/>
      <c r="M95" s="43" t="str">
        <f t="shared" si="17"/>
        <v>Није положио(ла)</v>
      </c>
      <c r="N95" s="8">
        <f t="shared" si="18"/>
        <v>5</v>
      </c>
      <c r="O95" s="1"/>
    </row>
    <row r="96" spans="1:15" ht="15.75" thickBot="1">
      <c r="A96" s="21">
        <v>182</v>
      </c>
      <c r="B96" s="28"/>
      <c r="C96" s="31"/>
      <c r="D96" s="31"/>
      <c r="E96" s="31"/>
      <c r="F96" s="31"/>
      <c r="G96" s="31"/>
      <c r="H96" s="9">
        <f t="shared" si="15"/>
        <v>0</v>
      </c>
      <c r="I96" s="39"/>
      <c r="J96" s="39"/>
      <c r="K96" s="54">
        <f t="shared" si="16"/>
        <v>0</v>
      </c>
      <c r="L96" s="5"/>
      <c r="M96" s="43" t="str">
        <f t="shared" si="17"/>
        <v>Није положио(ла)</v>
      </c>
      <c r="N96" s="8">
        <f t="shared" si="18"/>
        <v>5</v>
      </c>
      <c r="O96" s="1"/>
    </row>
    <row r="97" spans="1:15" ht="15.75" thickBot="1">
      <c r="A97" s="21">
        <v>183</v>
      </c>
      <c r="B97" s="28"/>
      <c r="C97" s="31"/>
      <c r="D97" s="31"/>
      <c r="E97" s="31"/>
      <c r="F97" s="31"/>
      <c r="G97" s="31"/>
      <c r="H97" s="9">
        <f t="shared" si="15"/>
        <v>0</v>
      </c>
      <c r="I97" s="39"/>
      <c r="J97" s="39"/>
      <c r="K97" s="54">
        <f t="shared" si="16"/>
        <v>0</v>
      </c>
      <c r="L97" s="5"/>
      <c r="M97" s="43" t="str">
        <f t="shared" si="17"/>
        <v>Није положио(ла)</v>
      </c>
      <c r="N97" s="8">
        <f t="shared" si="18"/>
        <v>5</v>
      </c>
      <c r="O97" s="1"/>
    </row>
    <row r="98" spans="1:15" ht="15.75" thickBot="1">
      <c r="A98" s="21">
        <v>184</v>
      </c>
      <c r="B98" s="28"/>
      <c r="C98" s="31"/>
      <c r="D98" s="31"/>
      <c r="E98" s="31"/>
      <c r="F98" s="31"/>
      <c r="G98" s="31"/>
      <c r="H98" s="9">
        <f t="shared" si="15"/>
        <v>0</v>
      </c>
      <c r="I98" s="39"/>
      <c r="J98" s="39"/>
      <c r="K98" s="54">
        <f t="shared" si="16"/>
        <v>0</v>
      </c>
      <c r="L98" s="5"/>
      <c r="M98" s="43" t="str">
        <f t="shared" si="17"/>
        <v>Није положио(ла)</v>
      </c>
      <c r="N98" s="8">
        <f t="shared" si="18"/>
        <v>5</v>
      </c>
      <c r="O98" s="1"/>
    </row>
    <row r="99" spans="1:15" ht="15.75" thickBot="1">
      <c r="A99" s="21">
        <v>185</v>
      </c>
      <c r="B99" s="28"/>
      <c r="C99" s="31"/>
      <c r="D99" s="31"/>
      <c r="E99" s="31"/>
      <c r="F99" s="31"/>
      <c r="G99" s="31"/>
      <c r="H99" s="9">
        <f t="shared" si="15"/>
        <v>0</v>
      </c>
      <c r="I99" s="39"/>
      <c r="J99" s="39"/>
      <c r="K99" s="54">
        <f t="shared" si="16"/>
        <v>0</v>
      </c>
      <c r="L99" s="5"/>
      <c r="M99" s="43" t="str">
        <f t="shared" si="17"/>
        <v>Није положио(ла)</v>
      </c>
      <c r="N99" s="8">
        <f t="shared" si="18"/>
        <v>5</v>
      </c>
      <c r="O99" s="1"/>
    </row>
    <row r="100" spans="1:15" ht="15.75" thickBot="1">
      <c r="A100" s="21">
        <v>186</v>
      </c>
      <c r="B100" s="28"/>
      <c r="C100" s="31"/>
      <c r="D100" s="31"/>
      <c r="E100" s="31"/>
      <c r="F100" s="31"/>
      <c r="G100" s="31"/>
      <c r="H100" s="9">
        <f t="shared" si="15"/>
        <v>0</v>
      </c>
      <c r="I100" s="39"/>
      <c r="J100" s="39"/>
      <c r="K100" s="54">
        <f t="shared" si="16"/>
        <v>0</v>
      </c>
      <c r="L100" s="5"/>
      <c r="M100" s="43" t="str">
        <f t="shared" si="17"/>
        <v>Није положио(ла)</v>
      </c>
      <c r="N100" s="8">
        <f t="shared" si="18"/>
        <v>5</v>
      </c>
      <c r="O100" s="1"/>
    </row>
    <row r="101" spans="1:15" ht="15.75" thickBot="1">
      <c r="A101" s="21">
        <v>187</v>
      </c>
      <c r="B101" s="28"/>
      <c r="C101" s="31"/>
      <c r="D101" s="31"/>
      <c r="E101" s="31"/>
      <c r="F101" s="31"/>
      <c r="G101" s="31"/>
      <c r="H101" s="9">
        <f t="shared" si="15"/>
        <v>0</v>
      </c>
      <c r="I101" s="39"/>
      <c r="J101" s="39"/>
      <c r="K101" s="54">
        <f t="shared" si="16"/>
        <v>0</v>
      </c>
      <c r="L101" s="5"/>
      <c r="M101" s="43" t="str">
        <f t="shared" si="17"/>
        <v>Није положио(ла)</v>
      </c>
      <c r="N101" s="8">
        <f t="shared" si="18"/>
        <v>5</v>
      </c>
      <c r="O101" s="1"/>
    </row>
    <row r="102" spans="1:15" ht="15.75" thickBot="1">
      <c r="A102" s="21">
        <v>188</v>
      </c>
      <c r="B102" s="28"/>
      <c r="C102" s="31"/>
      <c r="D102" s="31"/>
      <c r="E102" s="31"/>
      <c r="F102" s="31"/>
      <c r="G102" s="31"/>
      <c r="H102" s="9">
        <f t="shared" si="15"/>
        <v>0</v>
      </c>
      <c r="I102" s="39"/>
      <c r="J102" s="39"/>
      <c r="K102" s="54">
        <f t="shared" si="16"/>
        <v>0</v>
      </c>
      <c r="L102" s="5"/>
      <c r="M102" s="43" t="str">
        <f t="shared" si="17"/>
        <v>Није положио(ла)</v>
      </c>
      <c r="N102" s="8">
        <f t="shared" si="18"/>
        <v>5</v>
      </c>
      <c r="O102" s="1"/>
    </row>
    <row r="103" spans="1:15" ht="15.75" thickBot="1">
      <c r="A103" s="21">
        <v>189</v>
      </c>
      <c r="B103" s="28"/>
      <c r="C103" s="31"/>
      <c r="D103" s="31"/>
      <c r="E103" s="31"/>
      <c r="F103" s="31"/>
      <c r="G103" s="31"/>
      <c r="H103" s="9">
        <f t="shared" si="15"/>
        <v>0</v>
      </c>
      <c r="I103" s="39"/>
      <c r="J103" s="39"/>
      <c r="K103" s="54">
        <f t="shared" si="16"/>
        <v>0</v>
      </c>
      <c r="L103" s="5"/>
      <c r="M103" s="43" t="str">
        <f t="shared" si="17"/>
        <v>Није положио(ла)</v>
      </c>
      <c r="N103" s="8">
        <f t="shared" si="18"/>
        <v>5</v>
      </c>
      <c r="O103" s="1"/>
    </row>
    <row r="104" spans="1:15" ht="15.75" thickBot="1">
      <c r="A104" s="21">
        <v>190</v>
      </c>
      <c r="B104" s="28"/>
      <c r="C104" s="31"/>
      <c r="D104" s="31"/>
      <c r="E104" s="31"/>
      <c r="F104" s="31"/>
      <c r="G104" s="31"/>
      <c r="H104" s="9">
        <f t="shared" si="15"/>
        <v>0</v>
      </c>
      <c r="I104" s="39"/>
      <c r="J104" s="39"/>
      <c r="K104" s="54">
        <f t="shared" si="16"/>
        <v>0</v>
      </c>
      <c r="L104" s="5"/>
      <c r="M104" s="43" t="str">
        <f t="shared" si="17"/>
        <v>Није положио(ла)</v>
      </c>
      <c r="N104" s="8">
        <f t="shared" si="18"/>
        <v>5</v>
      </c>
      <c r="O104" s="1"/>
    </row>
    <row r="105" spans="1:15" ht="15.75" thickBot="1">
      <c r="A105" s="21">
        <v>191</v>
      </c>
      <c r="B105" s="28"/>
      <c r="C105" s="31"/>
      <c r="D105" s="31"/>
      <c r="E105" s="31"/>
      <c r="F105" s="31"/>
      <c r="G105" s="31"/>
      <c r="H105" s="9">
        <f t="shared" si="15"/>
        <v>0</v>
      </c>
      <c r="I105" s="39"/>
      <c r="J105" s="39"/>
      <c r="K105" s="54">
        <f t="shared" si="16"/>
        <v>0</v>
      </c>
      <c r="L105" s="5"/>
      <c r="M105" s="43" t="str">
        <f t="shared" si="17"/>
        <v>Није положио(ла)</v>
      </c>
      <c r="N105" s="8">
        <f t="shared" si="18"/>
        <v>5</v>
      </c>
      <c r="O105" s="1"/>
    </row>
    <row r="106" spans="1:15" ht="15.75" thickBot="1">
      <c r="A106" s="21">
        <v>192</v>
      </c>
      <c r="B106" s="28"/>
      <c r="C106" s="31"/>
      <c r="D106" s="31"/>
      <c r="E106" s="31"/>
      <c r="F106" s="31"/>
      <c r="G106" s="31"/>
      <c r="H106" s="9">
        <f t="shared" si="15"/>
        <v>0</v>
      </c>
      <c r="I106" s="39"/>
      <c r="J106" s="39"/>
      <c r="K106" s="54">
        <f t="shared" si="16"/>
        <v>0</v>
      </c>
      <c r="L106" s="5"/>
      <c r="M106" s="43" t="str">
        <f t="shared" si="17"/>
        <v>Није положио(ла)</v>
      </c>
      <c r="N106" s="8">
        <f t="shared" si="18"/>
        <v>5</v>
      </c>
      <c r="O106" s="1"/>
    </row>
    <row r="107" spans="1:15" ht="15.75" thickBot="1">
      <c r="A107" s="21">
        <v>193</v>
      </c>
      <c r="B107" s="28"/>
      <c r="C107" s="31"/>
      <c r="D107" s="31"/>
      <c r="E107" s="31"/>
      <c r="F107" s="31"/>
      <c r="G107" s="31"/>
      <c r="H107" s="9">
        <f t="shared" si="15"/>
        <v>0</v>
      </c>
      <c r="I107" s="39"/>
      <c r="J107" s="39"/>
      <c r="K107" s="54">
        <f t="shared" si="16"/>
        <v>0</v>
      </c>
      <c r="L107" s="5"/>
      <c r="M107" s="43" t="str">
        <f t="shared" si="17"/>
        <v>Није положио(ла)</v>
      </c>
      <c r="N107" s="8">
        <f t="shared" si="18"/>
        <v>5</v>
      </c>
      <c r="O107" s="1"/>
    </row>
    <row r="108" spans="1:15" ht="15.75" thickBot="1">
      <c r="A108" s="21">
        <v>194</v>
      </c>
      <c r="B108" s="28"/>
      <c r="C108" s="31"/>
      <c r="D108" s="31"/>
      <c r="E108" s="31"/>
      <c r="F108" s="31"/>
      <c r="G108" s="31"/>
      <c r="H108" s="9">
        <f>SUM(C108:G108)</f>
        <v>0</v>
      </c>
      <c r="I108" s="39"/>
      <c r="J108" s="39"/>
      <c r="K108" s="54">
        <f t="shared" ref="K108:K115" si="19">SUM(H108,I108,J108)</f>
        <v>0</v>
      </c>
      <c r="L108" s="5"/>
      <c r="M108" s="43" t="str">
        <f t="shared" ref="M108:M117" si="20">IF(K108&gt;50.499,K108,"Није положио(ла)")</f>
        <v>Није положио(ла)</v>
      </c>
      <c r="N108" s="8">
        <f t="shared" ref="N108:N117" si="21">IF(AND(K108&lt;101,K108&gt;90.499),10,IF(AND(K108&lt;90.5,K108&gt;80.499),9,IF(AND(K108&lt;80.5,K108&gt;70.499),8,IF(AND(K108&lt;70.5,K108&gt;60.499),7,IF(AND(K108&lt;60.5,K108&gt;50.499),6,5)))))</f>
        <v>5</v>
      </c>
      <c r="O108" s="1"/>
    </row>
    <row r="109" spans="1:15" ht="15.75" thickBot="1">
      <c r="A109" s="21">
        <v>195</v>
      </c>
      <c r="B109" s="28"/>
      <c r="C109" s="31"/>
      <c r="D109" s="31"/>
      <c r="E109" s="31"/>
      <c r="F109" s="31"/>
      <c r="G109" s="31"/>
      <c r="H109" s="9">
        <f>SUM(C109:G109)</f>
        <v>0</v>
      </c>
      <c r="I109" s="39"/>
      <c r="J109" s="39"/>
      <c r="K109" s="54">
        <f t="shared" si="19"/>
        <v>0</v>
      </c>
      <c r="L109" s="5"/>
      <c r="M109" s="43" t="str">
        <f t="shared" si="20"/>
        <v>Није положио(ла)</v>
      </c>
      <c r="N109" s="8">
        <f t="shared" si="21"/>
        <v>5</v>
      </c>
      <c r="O109" s="1"/>
    </row>
    <row r="110" spans="1:15" ht="15.75" thickBot="1">
      <c r="A110" s="21">
        <v>196</v>
      </c>
      <c r="B110" s="28"/>
      <c r="C110" s="31"/>
      <c r="D110" s="31"/>
      <c r="E110" s="31"/>
      <c r="F110" s="31"/>
      <c r="G110" s="31"/>
      <c r="H110" s="9">
        <f>SUM(C110:G110)</f>
        <v>0</v>
      </c>
      <c r="I110" s="39"/>
      <c r="J110" s="39"/>
      <c r="K110" s="54">
        <f t="shared" si="19"/>
        <v>0</v>
      </c>
      <c r="L110" s="5"/>
      <c r="M110" s="43" t="str">
        <f t="shared" si="20"/>
        <v>Није положио(ла)</v>
      </c>
      <c r="N110" s="8">
        <f t="shared" si="21"/>
        <v>5</v>
      </c>
      <c r="O110" s="1"/>
    </row>
    <row r="111" spans="1:15" ht="15.75" thickBot="1">
      <c r="A111" s="21">
        <v>197</v>
      </c>
      <c r="B111" s="28"/>
      <c r="C111" s="31"/>
      <c r="D111" s="31"/>
      <c r="E111" s="31"/>
      <c r="F111" s="31"/>
      <c r="G111" s="31"/>
      <c r="H111" s="9">
        <f>SUM(C111:G111)</f>
        <v>0</v>
      </c>
      <c r="I111" s="39"/>
      <c r="J111" s="39"/>
      <c r="K111" s="54">
        <f t="shared" si="19"/>
        <v>0</v>
      </c>
      <c r="L111" s="5"/>
      <c r="M111" s="43" t="str">
        <f t="shared" si="20"/>
        <v>Није положио(ла)</v>
      </c>
      <c r="N111" s="8">
        <f t="shared" si="21"/>
        <v>5</v>
      </c>
      <c r="O111" s="1"/>
    </row>
    <row r="112" spans="1:15" ht="15.75" thickBot="1">
      <c r="A112" s="21">
        <v>198</v>
      </c>
      <c r="B112" s="28"/>
      <c r="C112" s="31"/>
      <c r="D112" s="31"/>
      <c r="E112" s="31"/>
      <c r="F112" s="31"/>
      <c r="G112" s="31"/>
      <c r="H112" s="9">
        <f t="shared" ref="H112:H117" si="22">SUM(C112:G112)</f>
        <v>0</v>
      </c>
      <c r="I112" s="39"/>
      <c r="J112" s="39"/>
      <c r="K112" s="54">
        <f t="shared" si="19"/>
        <v>0</v>
      </c>
      <c r="L112" s="5"/>
      <c r="M112" s="43" t="str">
        <f t="shared" si="20"/>
        <v>Није положио(ла)</v>
      </c>
      <c r="N112" s="8">
        <f t="shared" si="21"/>
        <v>5</v>
      </c>
      <c r="O112" s="1"/>
    </row>
    <row r="113" spans="1:15" ht="15.75" thickBot="1">
      <c r="A113" s="21">
        <v>199</v>
      </c>
      <c r="B113" s="28"/>
      <c r="C113" s="31"/>
      <c r="D113" s="31"/>
      <c r="E113" s="31"/>
      <c r="F113" s="31"/>
      <c r="G113" s="31"/>
      <c r="H113" s="9">
        <f t="shared" si="22"/>
        <v>0</v>
      </c>
      <c r="I113" s="39"/>
      <c r="J113" s="39"/>
      <c r="K113" s="54">
        <f t="shared" si="19"/>
        <v>0</v>
      </c>
      <c r="L113" s="5"/>
      <c r="M113" s="43" t="str">
        <f t="shared" si="20"/>
        <v>Није положио(ла)</v>
      </c>
      <c r="N113" s="8">
        <f t="shared" si="21"/>
        <v>5</v>
      </c>
      <c r="O113" s="1"/>
    </row>
    <row r="114" spans="1:15" ht="15.75" thickBot="1">
      <c r="A114" s="21">
        <v>200</v>
      </c>
      <c r="B114" s="23"/>
      <c r="C114" s="31"/>
      <c r="D114" s="31"/>
      <c r="E114" s="31"/>
      <c r="F114" s="31"/>
      <c r="G114" s="31"/>
      <c r="H114" s="9">
        <f t="shared" si="22"/>
        <v>0</v>
      </c>
      <c r="I114" s="39"/>
      <c r="J114" s="39"/>
      <c r="K114" s="54">
        <f t="shared" si="19"/>
        <v>0</v>
      </c>
      <c r="L114" s="5"/>
      <c r="M114" s="43" t="str">
        <f t="shared" si="20"/>
        <v>Није положио(ла)</v>
      </c>
      <c r="N114" s="8">
        <f t="shared" si="21"/>
        <v>5</v>
      </c>
      <c r="O114" s="1"/>
    </row>
    <row r="115" spans="1:15" ht="15.75" thickBot="1">
      <c r="A115" s="21">
        <v>201</v>
      </c>
      <c r="B115" s="23"/>
      <c r="C115" s="31"/>
      <c r="D115" s="31"/>
      <c r="E115" s="31"/>
      <c r="F115" s="31"/>
      <c r="G115" s="31"/>
      <c r="H115" s="9">
        <f t="shared" si="22"/>
        <v>0</v>
      </c>
      <c r="I115" s="39"/>
      <c r="J115" s="39"/>
      <c r="K115" s="54">
        <f t="shared" si="19"/>
        <v>0</v>
      </c>
      <c r="L115" s="5"/>
      <c r="M115" s="43" t="str">
        <f t="shared" si="20"/>
        <v>Није положио(ла)</v>
      </c>
      <c r="N115" s="8">
        <f t="shared" si="21"/>
        <v>5</v>
      </c>
      <c r="O115" s="1"/>
    </row>
    <row r="116" spans="1:15" ht="15.75" thickBot="1">
      <c r="A116" s="21">
        <v>202</v>
      </c>
      <c r="B116" s="23"/>
      <c r="C116" s="31"/>
      <c r="D116" s="31"/>
      <c r="E116" s="31"/>
      <c r="F116" s="31"/>
      <c r="G116" s="31"/>
      <c r="H116" s="9">
        <f t="shared" si="22"/>
        <v>0</v>
      </c>
      <c r="I116" s="31"/>
      <c r="J116" s="31"/>
      <c r="K116" s="54">
        <f>SUM(H116,I116,J116)</f>
        <v>0</v>
      </c>
      <c r="L116" s="5"/>
      <c r="M116" s="43" t="str">
        <f t="shared" si="20"/>
        <v>Није положио(ла)</v>
      </c>
      <c r="N116" s="8">
        <f t="shared" si="21"/>
        <v>5</v>
      </c>
      <c r="O116" s="1"/>
    </row>
    <row r="117" spans="1:15" ht="15.75" thickBot="1">
      <c r="A117" s="22">
        <v>203</v>
      </c>
      <c r="B117" s="24"/>
      <c r="C117" s="35"/>
      <c r="D117" s="35"/>
      <c r="E117" s="35"/>
      <c r="F117" s="35"/>
      <c r="G117" s="35"/>
      <c r="H117" s="11">
        <f t="shared" si="22"/>
        <v>0</v>
      </c>
      <c r="I117" s="35"/>
      <c r="J117" s="35"/>
      <c r="K117" s="55">
        <f>SUM(H117,I117,J117)</f>
        <v>0</v>
      </c>
      <c r="L117" s="6"/>
      <c r="M117" s="43" t="str">
        <f t="shared" si="20"/>
        <v>Није положио(ла)</v>
      </c>
      <c r="N117" s="8">
        <f t="shared" si="21"/>
        <v>5</v>
      </c>
      <c r="O117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117">
    <cfRule type="cellIs" dxfId="36" priority="29" operator="greaterThanOrEqual">
      <formula>30</formula>
    </cfRule>
    <cfRule type="cellIs" dxfId="35" priority="39" operator="lessThan">
      <formula>30</formula>
    </cfRule>
  </conditionalFormatting>
  <conditionalFormatting sqref="P9">
    <cfRule type="cellIs" dxfId="34" priority="38" operator="equal">
      <formula>"""Није положио(ла)"""</formula>
    </cfRule>
  </conditionalFormatting>
  <conditionalFormatting sqref="M9">
    <cfRule type="cellIs" dxfId="33" priority="35" operator="equal">
      <formula>"""Није положио(ла)"""</formula>
    </cfRule>
    <cfRule type="cellIs" dxfId="32" priority="36" operator="equal">
      <formula>"Није положио(ла"</formula>
    </cfRule>
    <cfRule type="cellIs" dxfId="31" priority="37" operator="equal">
      <formula>"""Није положио(ла)"""</formula>
    </cfRule>
  </conditionalFormatting>
  <conditionalFormatting sqref="N8:N117">
    <cfRule type="cellIs" dxfId="30" priority="33" operator="equal">
      <formula>5</formula>
    </cfRule>
    <cfRule type="cellIs" dxfId="29" priority="34" operator="greaterThan">
      <formula>5</formula>
    </cfRule>
  </conditionalFormatting>
  <conditionalFormatting sqref="M8:M117">
    <cfRule type="containsText" dxfId="28" priority="30" operator="containsText" text="Није положио(ла)">
      <formula>NOT(ISERROR(SEARCH("Није положио(ла)",M8)))</formula>
    </cfRule>
    <cfRule type="containsText" dxfId="27" priority="31" operator="containsText" text="&quot;Није положио(ла)&quot;">
      <formula>NOT(ISERROR(SEARCH("""Није положио(ла)""",M8)))</formula>
    </cfRule>
    <cfRule type="cellIs" dxfId="26" priority="32" operator="greaterThan">
      <formula>50.499</formula>
    </cfRule>
  </conditionalFormatting>
  <conditionalFormatting sqref="H41">
    <cfRule type="cellIs" dxfId="25" priority="25" operator="greaterThanOrEqual">
      <formula>30</formula>
    </cfRule>
    <cfRule type="cellIs" dxfId="24" priority="26" operator="lessThan">
      <formula>30</formula>
    </cfRule>
  </conditionalFormatting>
  <conditionalFormatting sqref="N41">
    <cfRule type="cellIs" dxfId="23" priority="23" operator="equal">
      <formula>5</formula>
    </cfRule>
    <cfRule type="cellIs" dxfId="22" priority="24" operator="greaterThan">
      <formula>5</formula>
    </cfRule>
  </conditionalFormatting>
  <conditionalFormatting sqref="M41">
    <cfRule type="containsText" dxfId="21" priority="20" operator="containsText" text="Није положио(ла)">
      <formula>NOT(ISERROR(SEARCH("Није положио(ла)",M41)))</formula>
    </cfRule>
    <cfRule type="containsText" dxfId="20" priority="21" operator="containsText" text="&quot;Није положио(ла)&quot;">
      <formula>NOT(ISERROR(SEARCH("""Није положио(ла)""",M41)))</formula>
    </cfRule>
    <cfRule type="cellIs" dxfId="19" priority="22" operator="greaterThan">
      <formula>54.99</formula>
    </cfRule>
  </conditionalFormatting>
  <conditionalFormatting sqref="H42">
    <cfRule type="cellIs" dxfId="18" priority="18" operator="greaterThanOrEqual">
      <formula>30</formula>
    </cfRule>
    <cfRule type="cellIs" dxfId="17" priority="19" operator="lessThan">
      <formula>30</formula>
    </cfRule>
  </conditionalFormatting>
  <conditionalFormatting sqref="N42">
    <cfRule type="cellIs" dxfId="16" priority="16" operator="equal">
      <formula>5</formula>
    </cfRule>
    <cfRule type="cellIs" dxfId="15" priority="17" operator="greaterThan">
      <formula>5</formula>
    </cfRule>
  </conditionalFormatting>
  <conditionalFormatting sqref="M42">
    <cfRule type="containsText" dxfId="14" priority="13" operator="containsText" text="Није положио(ла)">
      <formula>NOT(ISERROR(SEARCH("Није положио(ла)",M42)))</formula>
    </cfRule>
    <cfRule type="containsText" dxfId="13" priority="14" operator="containsText" text="&quot;Није положио(ла)&quot;">
      <formula>NOT(ISERROR(SEARCH("""Није положио(ла)""",M42)))</formula>
    </cfRule>
    <cfRule type="cellIs" dxfId="12" priority="15" operator="greaterThan">
      <formula>54.99</formula>
    </cfRule>
  </conditionalFormatting>
  <conditionalFormatting sqref="M42">
    <cfRule type="containsText" dxfId="11" priority="10" operator="containsText" text="Није положио(ла)">
      <formula>NOT(ISERROR(SEARCH("Није положио(ла)",M42)))</formula>
    </cfRule>
    <cfRule type="containsText" dxfId="10" priority="11" operator="containsText" text="&quot;Није положио(ла)&quot;">
      <formula>NOT(ISERROR(SEARCH("""Није положио(ла)""",M42)))</formula>
    </cfRule>
    <cfRule type="cellIs" dxfId="9" priority="12" operator="greaterThan">
      <formula>54.99</formula>
    </cfRule>
  </conditionalFormatting>
  <conditionalFormatting sqref="N42">
    <cfRule type="cellIs" dxfId="8" priority="8" operator="equal">
      <formula>5</formula>
    </cfRule>
    <cfRule type="cellIs" dxfId="7" priority="9" operator="greaterThan">
      <formula>5</formula>
    </cfRule>
  </conditionalFormatting>
  <conditionalFormatting sqref="H43">
    <cfRule type="cellIs" dxfId="6" priority="6" operator="greaterThanOrEqual">
      <formula>30</formula>
    </cfRule>
    <cfRule type="cellIs" dxfId="5" priority="7" operator="lessThan">
      <formula>30</formula>
    </cfRule>
  </conditionalFormatting>
  <conditionalFormatting sqref="N43">
    <cfRule type="cellIs" dxfId="4" priority="4" operator="equal">
      <formula>5</formula>
    </cfRule>
    <cfRule type="cellIs" dxfId="3" priority="5" operator="greaterThan">
      <formula>5</formula>
    </cfRule>
  </conditionalFormatting>
  <conditionalFormatting sqref="M43">
    <cfRule type="containsText" dxfId="2" priority="1" operator="containsText" text="Није положио(ла)">
      <formula>NOT(ISERROR(SEARCH("Није положио(ла)",M43)))</formula>
    </cfRule>
    <cfRule type="containsText" dxfId="1" priority="2" operator="containsText" text="&quot;Није положио(ла)&quot;">
      <formula>NOT(ISERROR(SEARCH("""Није положио(ла)""",M43)))</formula>
    </cfRule>
    <cfRule type="cellIs" dxfId="0" priority="3" operator="greaterThan">
      <formula>54.99</formula>
    </cfRule>
  </conditionalFormatting>
  <pageMargins left="0.7" right="0.7" top="0.75" bottom="0.75" header="0.3" footer="0.3"/>
  <pageSetup scale="51" orientation="portrait" horizontalDpi="300" verticalDpi="300" r:id="rId1"/>
  <ignoredErrors>
    <ignoredError sqref="H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2020-08-13T08:41:54Z</dcterms:modified>
</cp:coreProperties>
</file>