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9440" windowHeight="15600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N252" s="1"/>
  <c r="I253"/>
  <c r="L253" s="1"/>
  <c r="I254"/>
  <c r="L254" s="1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I209"/>
  <c r="L209"/>
  <c r="N209" s="1"/>
  <c r="I210"/>
  <c r="L210"/>
  <c r="N210" s="1"/>
  <c r="I205"/>
  <c r="L205" s="1"/>
  <c r="N205" s="1"/>
  <c r="I206"/>
  <c r="L206" s="1"/>
  <c r="N206" s="1"/>
  <c r="I207"/>
  <c r="L207"/>
  <c r="N207" s="1"/>
  <c r="I208"/>
  <c r="L208" s="1"/>
  <c r="N208" s="1"/>
  <c r="I124"/>
  <c r="L124"/>
  <c r="I125"/>
  <c r="L125"/>
  <c r="I126"/>
  <c r="L126"/>
  <c r="I127"/>
  <c r="L127"/>
  <c r="I128"/>
  <c r="L128"/>
  <c r="I129"/>
  <c r="L129" s="1"/>
  <c r="I130"/>
  <c r="L130"/>
  <c r="I131"/>
  <c r="L131"/>
  <c r="I132"/>
  <c r="L132"/>
  <c r="I133"/>
  <c r="L133"/>
  <c r="I134"/>
  <c r="L134"/>
  <c r="I135"/>
  <c r="L135" s="1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L26" s="1"/>
  <c r="I27"/>
  <c r="L27" s="1"/>
  <c r="N27" s="1"/>
  <c r="I28"/>
  <c r="I29"/>
  <c r="L29" s="1"/>
  <c r="I30"/>
  <c r="I31"/>
  <c r="I32"/>
  <c r="L32" s="1"/>
  <c r="I33"/>
  <c r="L33" s="1"/>
  <c r="I34"/>
  <c r="L34" s="1"/>
  <c r="I35"/>
  <c r="I36"/>
  <c r="I37"/>
  <c r="I38"/>
  <c r="I39"/>
  <c r="I40"/>
  <c r="I41"/>
  <c r="L41" s="1"/>
  <c r="I42"/>
  <c r="I43"/>
  <c r="L43" s="1"/>
  <c r="N43" s="1"/>
  <c r="I44"/>
  <c r="L44" s="1"/>
  <c r="I45"/>
  <c r="L45" s="1"/>
  <c r="I46"/>
  <c r="L46" s="1"/>
  <c r="I47"/>
  <c r="L47" s="1"/>
  <c r="N47" s="1"/>
  <c r="I48"/>
  <c r="L48" s="1"/>
  <c r="I49"/>
  <c r="I50"/>
  <c r="I51"/>
  <c r="L51" s="1"/>
  <c r="N51" s="1"/>
  <c r="I52"/>
  <c r="I53"/>
  <c r="L53" s="1"/>
  <c r="I54"/>
  <c r="I55"/>
  <c r="I56"/>
  <c r="L56" s="1"/>
  <c r="I57"/>
  <c r="L57" s="1"/>
  <c r="I58"/>
  <c r="L58" s="1"/>
  <c r="I59"/>
  <c r="L59" s="1"/>
  <c r="N59" s="1"/>
  <c r="I60"/>
  <c r="L60" s="1"/>
  <c r="I61"/>
  <c r="L61" s="1"/>
  <c r="N61" s="1"/>
  <c r="I62"/>
  <c r="L62" s="1"/>
  <c r="I63"/>
  <c r="L63" s="1"/>
  <c r="N63" s="1"/>
  <c r="I64"/>
  <c r="I65"/>
  <c r="L65" s="1"/>
  <c r="I66"/>
  <c r="I67"/>
  <c r="I68"/>
  <c r="L68" s="1"/>
  <c r="I69"/>
  <c r="L69" s="1"/>
  <c r="I70"/>
  <c r="I71"/>
  <c r="L71" s="1"/>
  <c r="N71" s="1"/>
  <c r="I72"/>
  <c r="I73"/>
  <c r="I74"/>
  <c r="I75"/>
  <c r="I76"/>
  <c r="I77"/>
  <c r="L77" s="1"/>
  <c r="I78"/>
  <c r="I79"/>
  <c r="I80"/>
  <c r="L80" s="1"/>
  <c r="I81"/>
  <c r="L81" s="1"/>
  <c r="I82"/>
  <c r="I83"/>
  <c r="I84"/>
  <c r="I85"/>
  <c r="I86"/>
  <c r="I87"/>
  <c r="I88"/>
  <c r="I89"/>
  <c r="L89" s="1"/>
  <c r="I90"/>
  <c r="I91"/>
  <c r="I92"/>
  <c r="I93"/>
  <c r="L93" s="1"/>
  <c r="I94"/>
  <c r="I95"/>
  <c r="I96"/>
  <c r="I97"/>
  <c r="I98"/>
  <c r="I99"/>
  <c r="I100"/>
  <c r="I101"/>
  <c r="L101" s="1"/>
  <c r="I102"/>
  <c r="I103"/>
  <c r="I104"/>
  <c r="I105"/>
  <c r="L105" s="1"/>
  <c r="I106"/>
  <c r="I107"/>
  <c r="I108"/>
  <c r="I109"/>
  <c r="I110"/>
  <c r="I111"/>
  <c r="I112"/>
  <c r="I113"/>
  <c r="L113" s="1"/>
  <c r="I114"/>
  <c r="I115"/>
  <c r="I116"/>
  <c r="I117"/>
  <c r="L117" s="1"/>
  <c r="I118"/>
  <c r="I119"/>
  <c r="I120"/>
  <c r="I121"/>
  <c r="I122"/>
  <c r="I123"/>
  <c r="L28"/>
  <c r="L30"/>
  <c r="L31"/>
  <c r="N31" s="1"/>
  <c r="L35"/>
  <c r="N35" s="1"/>
  <c r="L36"/>
  <c r="L37"/>
  <c r="N37" s="1"/>
  <c r="L38"/>
  <c r="L39"/>
  <c r="N39" s="1"/>
  <c r="L40"/>
  <c r="L42"/>
  <c r="L49"/>
  <c r="N49" s="1"/>
  <c r="L50"/>
  <c r="L52"/>
  <c r="L54"/>
  <c r="L55"/>
  <c r="N55" s="1"/>
  <c r="L64"/>
  <c r="L66"/>
  <c r="L67"/>
  <c r="N67" s="1"/>
  <c r="L70"/>
  <c r="L72"/>
  <c r="L73"/>
  <c r="N73" s="1"/>
  <c r="L74"/>
  <c r="L75"/>
  <c r="N75" s="1"/>
  <c r="L76"/>
  <c r="L78"/>
  <c r="L79"/>
  <c r="N79" s="1"/>
  <c r="L82"/>
  <c r="L83"/>
  <c r="N83" s="1"/>
  <c r="L84"/>
  <c r="L85"/>
  <c r="N85" s="1"/>
  <c r="L86"/>
  <c r="L87"/>
  <c r="N87" s="1"/>
  <c r="L88"/>
  <c r="L90"/>
  <c r="L91"/>
  <c r="N91" s="1"/>
  <c r="L92"/>
  <c r="L94"/>
  <c r="L95"/>
  <c r="N95" s="1"/>
  <c r="L96"/>
  <c r="L97"/>
  <c r="N97" s="1"/>
  <c r="L98"/>
  <c r="L99"/>
  <c r="N99" s="1"/>
  <c r="L100"/>
  <c r="L102"/>
  <c r="L103"/>
  <c r="N103" s="1"/>
  <c r="L104"/>
  <c r="L106"/>
  <c r="L107"/>
  <c r="N107" s="1"/>
  <c r="L108"/>
  <c r="L109"/>
  <c r="N109" s="1"/>
  <c r="L110"/>
  <c r="L111"/>
  <c r="N111" s="1"/>
  <c r="L112"/>
  <c r="L114"/>
  <c r="L115"/>
  <c r="N115" s="1"/>
  <c r="L116"/>
  <c r="L118"/>
  <c r="L119"/>
  <c r="N119" s="1"/>
  <c r="L120"/>
  <c r="L121"/>
  <c r="N121" s="1"/>
  <c r="L122"/>
  <c r="L123"/>
  <c r="N123" s="1"/>
  <c r="I8"/>
  <c r="L8" s="1"/>
  <c r="O8" s="1"/>
  <c r="N93" l="1"/>
  <c r="O93"/>
  <c r="N69"/>
  <c r="O69"/>
  <c r="N117"/>
  <c r="O117"/>
  <c r="N57"/>
  <c r="O57"/>
  <c r="N89"/>
  <c r="O89"/>
  <c r="N65"/>
  <c r="O65"/>
  <c r="N53"/>
  <c r="O53"/>
  <c r="N29"/>
  <c r="O29"/>
  <c r="N81"/>
  <c r="O81"/>
  <c r="N33"/>
  <c r="O33"/>
  <c r="N101"/>
  <c r="O101"/>
  <c r="N41"/>
  <c r="O41"/>
  <c r="N105"/>
  <c r="O105"/>
  <c r="N45"/>
  <c r="O45"/>
  <c r="N113"/>
  <c r="O113"/>
  <c r="N77"/>
  <c r="O77"/>
  <c r="O35"/>
  <c r="O59"/>
  <c r="O83"/>
  <c r="O103"/>
  <c r="O79"/>
  <c r="O55"/>
  <c r="O31"/>
  <c r="O107"/>
  <c r="O123"/>
  <c r="O99"/>
  <c r="O75"/>
  <c r="O51"/>
  <c r="O27"/>
  <c r="O121"/>
  <c r="O97"/>
  <c r="O73"/>
  <c r="O49"/>
  <c r="O9"/>
  <c r="O119"/>
  <c r="O95"/>
  <c r="O71"/>
  <c r="O47"/>
  <c r="O115"/>
  <c r="O91"/>
  <c r="O67"/>
  <c r="O43"/>
  <c r="O111"/>
  <c r="O87"/>
  <c r="O63"/>
  <c r="O39"/>
  <c r="O109"/>
  <c r="O85"/>
  <c r="O61"/>
  <c r="O37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<sst xmlns="http://schemas.openxmlformats.org/spreadsheetml/2006/main" count="49" uniqueCount="49">
  <si>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</si>
  <si>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</si>
  <si>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</si>
  <si>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</si>
  <si>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</si>
  <si>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</si>
  <si>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</si>
  <si>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</si>
  <si>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</si>
  <si>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</si>
  <si>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</si>
  <si>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</si>
  <si>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</si>
  <si>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</si>
  <si>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</si>
  <si>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</si>
  <si>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</si>
  <si>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</si>
  <si>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</si>
  <si>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</si>
  <si>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</si>
  <si>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</si>
  <si>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СМСБ2424 Генетика</t>
  </si>
  <si>
    <t>2018/4047-IV</t>
  </si>
  <si>
    <t>Радисављевић Александра</t>
  </si>
  <si>
    <t>2019/4204-IV</t>
  </si>
  <si>
    <t>Васић Бојана</t>
  </si>
  <si>
    <t>2020/4678-IV</t>
  </si>
  <si>
    <t>Красић Андријана</t>
  </si>
  <si>
    <t>2020/4741-IV</t>
  </si>
  <si>
    <t>Николић Милица</t>
  </si>
  <si>
    <t>2020/4798-IV</t>
  </si>
  <si>
    <t>Обућина Сања</t>
  </si>
  <si>
    <t>2020/4837-IV</t>
  </si>
  <si>
    <t>Милутиновић Николина</t>
  </si>
  <si>
    <t>2020/4858-IV</t>
  </si>
  <si>
    <t>Пелевић Јована</t>
  </si>
  <si>
    <t>2020/4867-IV</t>
  </si>
  <si>
    <t>Рајковић Милица</t>
  </si>
  <si>
    <t>2020/4892-IV</t>
  </si>
  <si>
    <t>Милановић Јована</t>
  </si>
  <si>
    <t>2020/4893-IV</t>
  </si>
  <si>
    <t>Лукић Тамара</t>
  </si>
  <si>
    <t>2020/4921-IV</t>
  </si>
  <si>
    <t>Грачан Ивана</t>
  </si>
  <si>
    <t>2020/4928-IV</t>
  </si>
  <si>
    <t>Станковић Марија</t>
  </si>
  <si>
    <t>2020/4939-IV</t>
  </si>
  <si>
    <t>Петровић Aња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</si>
</sst>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topLeftCell="D1" zoomScale="120" zoomScaleNormal="120" workbookViewId="0">
      <pane ySplit="7" topLeftCell="A8" activePane="bottomLeft" state="frozen"/>
      <selection pane="bottomLeft" activeCell="K18" sqref="K18"/>
    </sheetView>
  </sheetViews>
  <sheetFormatPr defaultColWidth="9.140625" defaultRowHeight="14.25"/>
  <cols>
    <col min="1" max="1" width="9.140625" style="5"/>
    <col min="2" max="2" width="14.42578125" style="2" customWidth="1"/>
    <col min="3" max="3" width="38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4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19</v>
      </c>
      <c r="E8" s="29"/>
      <c r="F8" s="30">
        <v>10</v>
      </c>
      <c r="G8" s="33">
        <v>20</v>
      </c>
      <c r="H8" s="29"/>
      <c r="I8" s="9">
        <f>SUM(D8:H8)</f>
        <v>49</v>
      </c>
      <c r="J8" s="42">
        <v>8</v>
      </c>
      <c r="K8" s="42"/>
      <c r="L8" s="54">
        <f>SUM(I8,J8,K8)</f>
        <v>57</v>
      </c>
      <c r="M8" s="6"/>
      <c r="N8" s="43">
        <f>IF(L8&gt;50.499,L8,"Није положио(ла)")</f>
        <v>57</v>
      </c>
      <c r="O8" s="10">
        <f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10</v>
      </c>
      <c r="G9" s="31">
        <v>20</v>
      </c>
      <c r="H9" s="31"/>
      <c r="I9" s="11">
        <f t="shared" ref="I9:I72" si="0">SUM(D9:H9)</f>
        <v>50</v>
      </c>
      <c r="J9" s="39">
        <v>10</v>
      </c>
      <c r="K9" s="39"/>
      <c r="L9" s="55">
        <f t="shared" ref="L9:L72" si="1">SUM(I9,J9,K9)</f>
        <v>60</v>
      </c>
      <c r="M9" s="7"/>
      <c r="N9" s="60">
        <f t="shared" ref="N9:N72" si="2">IF(L9&gt;50.499,L9,"Није положио(ла)")</f>
        <v>60</v>
      </c>
      <c r="O9" s="63">
        <f t="shared" ref="O9:O72" si="3">IF(AND(L9&lt;101,L9&gt;90.499),10,IF(AND(L9&lt;90.5,L9&gt;80.499),9,IF(AND(L9&lt;80.5,L9&gt;70.499),8,IF(AND(L9&lt;70.5,L9&gt;60.499),7,IF(AND(L9&lt;60.5,L9&gt;50.499),6,5)))))</f>
        <v>6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3</v>
      </c>
      <c r="E10" s="31"/>
      <c r="F10" s="32">
        <v>10</v>
      </c>
      <c r="G10" s="31">
        <v>20</v>
      </c>
      <c r="H10" s="31"/>
      <c r="I10" s="11">
        <f t="shared" si="0"/>
        <v>33</v>
      </c>
      <c r="J10" s="39">
        <v>10</v>
      </c>
      <c r="K10" s="39">
        <v>18</v>
      </c>
      <c r="L10" s="55">
        <f t="shared" si="1"/>
        <v>61</v>
      </c>
      <c r="M10" s="7"/>
      <c r="N10" s="60">
        <f t="shared" si="2"/>
        <v>61</v>
      </c>
      <c r="O10" s="63">
        <f t="shared" si="3"/>
        <v>7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20</v>
      </c>
      <c r="E11" s="33"/>
      <c r="F11" s="34">
        <v>10</v>
      </c>
      <c r="G11" s="31">
        <v>17</v>
      </c>
      <c r="H11" s="33"/>
      <c r="I11" s="11">
        <f t="shared" si="0"/>
        <v>47</v>
      </c>
      <c r="J11" s="40">
        <v>10</v>
      </c>
      <c r="K11" s="40"/>
      <c r="L11" s="55">
        <f t="shared" si="1"/>
        <v>57</v>
      </c>
      <c r="M11" s="7"/>
      <c r="N11" s="60">
        <f t="shared" si="2"/>
        <v>57</v>
      </c>
      <c r="O11" s="63">
        <f t="shared" si="3"/>
        <v>6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18</v>
      </c>
      <c r="E12" s="31"/>
      <c r="F12" s="32">
        <v>10</v>
      </c>
      <c r="G12" s="31">
        <v>19</v>
      </c>
      <c r="H12" s="31"/>
      <c r="I12" s="11">
        <f t="shared" si="0"/>
        <v>47</v>
      </c>
      <c r="J12" s="39">
        <v>10</v>
      </c>
      <c r="K12" s="39">
        <v>13</v>
      </c>
      <c r="L12" s="55">
        <f t="shared" si="1"/>
        <v>70</v>
      </c>
      <c r="M12" s="12"/>
      <c r="N12" s="60">
        <f t="shared" si="2"/>
        <v>70</v>
      </c>
      <c r="O12" s="63">
        <f t="shared" si="3"/>
        <v>7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20</v>
      </c>
      <c r="E13" s="31"/>
      <c r="F13" s="32">
        <v>10</v>
      </c>
      <c r="G13" s="31">
        <v>20</v>
      </c>
      <c r="H13" s="31"/>
      <c r="I13" s="11">
        <f t="shared" si="0"/>
        <v>50</v>
      </c>
      <c r="J13" s="39">
        <v>10</v>
      </c>
      <c r="K13" s="39">
        <v>39</v>
      </c>
      <c r="L13" s="55">
        <f t="shared" si="1"/>
        <v>99</v>
      </c>
      <c r="M13" s="7"/>
      <c r="N13" s="60">
        <f t="shared" si="2"/>
        <v>99</v>
      </c>
      <c r="O13" s="63">
        <f t="shared" si="3"/>
        <v>10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20</v>
      </c>
      <c r="E14" s="31"/>
      <c r="F14" s="32">
        <v>10</v>
      </c>
      <c r="G14" s="31">
        <v>20</v>
      </c>
      <c r="H14" s="31"/>
      <c r="I14" s="11">
        <f t="shared" si="0"/>
        <v>50</v>
      </c>
      <c r="J14" s="39">
        <v>10</v>
      </c>
      <c r="K14" s="39">
        <v>31</v>
      </c>
      <c r="L14" s="55">
        <f t="shared" si="1"/>
        <v>91</v>
      </c>
      <c r="M14" s="7"/>
      <c r="N14" s="60">
        <f t="shared" si="2"/>
        <v>91</v>
      </c>
      <c r="O14" s="63">
        <f t="shared" si="3"/>
        <v>10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10</v>
      </c>
      <c r="G15" s="31">
        <v>20</v>
      </c>
      <c r="H15" s="31"/>
      <c r="I15" s="11">
        <f t="shared" si="0"/>
        <v>50</v>
      </c>
      <c r="J15" s="39">
        <v>10</v>
      </c>
      <c r="K15" s="39">
        <v>11</v>
      </c>
      <c r="L15" s="55">
        <f t="shared" si="1"/>
        <v>71</v>
      </c>
      <c r="M15" s="7"/>
      <c r="N15" s="60">
        <f t="shared" si="2"/>
        <v>71</v>
      </c>
      <c r="O15" s="63">
        <f t="shared" si="3"/>
        <v>8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20</v>
      </c>
      <c r="E16" s="31"/>
      <c r="F16" s="32">
        <v>10</v>
      </c>
      <c r="G16" s="31">
        <v>20</v>
      </c>
      <c r="H16" s="31"/>
      <c r="I16" s="11">
        <f t="shared" si="0"/>
        <v>50</v>
      </c>
      <c r="J16" s="39">
        <v>10</v>
      </c>
      <c r="K16" s="39">
        <v>31</v>
      </c>
      <c r="L16" s="55">
        <f t="shared" si="1"/>
        <v>91</v>
      </c>
      <c r="M16" s="7"/>
      <c r="N16" s="60">
        <f t="shared" si="2"/>
        <v>91</v>
      </c>
      <c r="O16" s="63">
        <f t="shared" si="3"/>
        <v>10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20</v>
      </c>
      <c r="E17" s="31"/>
      <c r="F17" s="32">
        <v>10</v>
      </c>
      <c r="G17" s="31">
        <v>20</v>
      </c>
      <c r="H17" s="31"/>
      <c r="I17" s="11">
        <f t="shared" si="0"/>
        <v>50</v>
      </c>
      <c r="J17" s="39">
        <v>10</v>
      </c>
      <c r="K17" s="39">
        <v>5</v>
      </c>
      <c r="L17" s="55">
        <f t="shared" si="1"/>
        <v>65</v>
      </c>
      <c r="M17" s="7"/>
      <c r="N17" s="60">
        <f t="shared" si="2"/>
        <v>65</v>
      </c>
      <c r="O17" s="63">
        <f t="shared" si="3"/>
        <v>7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19</v>
      </c>
      <c r="E18" s="31"/>
      <c r="F18" s="32">
        <v>10</v>
      </c>
      <c r="G18" s="2">
        <v>20</v>
      </c>
      <c r="H18" s="31"/>
      <c r="I18" s="11">
        <f t="shared" si="0"/>
        <v>49</v>
      </c>
      <c r="J18" s="39">
        <v>10</v>
      </c>
      <c r="K18" s="39"/>
      <c r="L18" s="55">
        <f t="shared" si="1"/>
        <v>59</v>
      </c>
      <c r="M18" s="7"/>
      <c r="N18" s="60">
        <f t="shared" si="2"/>
        <v>59</v>
      </c>
      <c r="O18" s="63">
        <f t="shared" si="3"/>
        <v>6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20</v>
      </c>
      <c r="E19" s="31"/>
      <c r="F19" s="32">
        <v>10</v>
      </c>
      <c r="G19" s="2">
        <v>20</v>
      </c>
      <c r="H19" s="31"/>
      <c r="I19" s="11">
        <f t="shared" si="0"/>
        <v>50</v>
      </c>
      <c r="J19" s="39">
        <v>10</v>
      </c>
      <c r="K19" s="39">
        <v>11</v>
      </c>
      <c r="L19" s="55">
        <f t="shared" si="1"/>
        <v>71</v>
      </c>
      <c r="M19" s="7"/>
      <c r="N19" s="60">
        <f t="shared" si="2"/>
        <v>71</v>
      </c>
      <c r="O19" s="63">
        <f t="shared" si="3"/>
        <v>8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19</v>
      </c>
      <c r="E20" s="31"/>
      <c r="F20" s="32">
        <v>10</v>
      </c>
      <c r="G20" s="2">
        <v>20</v>
      </c>
      <c r="H20" s="31"/>
      <c r="I20" s="11">
        <f t="shared" si="0"/>
        <v>49</v>
      </c>
      <c r="J20" s="39">
        <v>10</v>
      </c>
      <c r="K20" s="39"/>
      <c r="L20" s="55">
        <f t="shared" si="1"/>
        <v>59</v>
      </c>
      <c r="M20" s="7"/>
      <c r="N20" s="60">
        <f t="shared" si="2"/>
        <v>59</v>
      </c>
      <c r="O20" s="63">
        <f t="shared" si="3"/>
        <v>6</v>
      </c>
      <c r="P20" s="1"/>
    </row>
    <row r="21" spans="1:16" ht="15.75" thickBot="1">
      <c r="A21" s="24">
        <v>14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Sala06</cp:lastModifiedBy>
  <cp:lastPrinted>2013-06-04T07:15:43Z</cp:lastPrinted>
  <dcterms:created xsi:type="dcterms:W3CDTF">2012-05-10T08:39:06Z</dcterms:created>
  <dcterms:modified xsi:type="dcterms:W3CDTF">2022-09-05T10:13:58Z</dcterms:modified>
</cp:coreProperties>
</file>