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30" windowWidth="9210" windowHeight="12690" activeTab="0"/>
  </bookViews>
  <sheets>
    <sheet name="Поени" sheetId="1" r:id="rId1"/>
  </sheets>
  <definedNames>
    <definedName name="_xlnm.Print_Area" localSheetId="0">'Поени'!$A$5:$O$123</definedName>
  </definedNames>
  <calcPr fullCalcOnLoad="1"/>
</workbook>
</file>

<file path=xl/sharedStrings.xml><?xml version="1.0" encoding="utf-8"?>
<sst xmlns="http://schemas.openxmlformats.org/spreadsheetml/2006/main" count="75" uniqueCount="75">
  <si>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</si>
  <si>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</si>
  <si>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</si>
  <si>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</si>
  <si>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</si>
  <si>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</si>
  <si>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</si>
  <si>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</si>
  <si>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</si>
  <si>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</si>
  <si>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</si>
  <si>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</si>
  <si>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</si>
  <si>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</si>
  <si>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</si>
  <si>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</si>
  <si>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</si>
  <si>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</si>
  <si>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</si>
  <si>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</si>
  <si>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</si>
  <si>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</si>
  <si>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СМСБ3531 Организација здравствене неге са менаџментом</t>
  </si>
  <si>
    <t>2019/4157-IV</t>
  </si>
  <si>
    <t>Ђорђевић Анђела</t>
  </si>
  <si>
    <t>2019/4186-IV</t>
  </si>
  <si>
    <t>Митић Анђела</t>
  </si>
  <si>
    <t>2019/4207-IV</t>
  </si>
  <si>
    <t>Марковић Анастасија</t>
  </si>
  <si>
    <t>2019/4208-IV</t>
  </si>
  <si>
    <t>Декић Јована</t>
  </si>
  <si>
    <t>2019/4229-IV</t>
  </si>
  <si>
    <t>Обрадовић Анђела</t>
  </si>
  <si>
    <t>2019/4242-IV</t>
  </si>
  <si>
    <t>Јевтић Анђела</t>
  </si>
  <si>
    <t>2019/4265-IV</t>
  </si>
  <si>
    <t>Теодоровић Христина</t>
  </si>
  <si>
    <t>2019/4273-IV</t>
  </si>
  <si>
    <t>Трујић Вељко</t>
  </si>
  <si>
    <t>2019/4284-IV</t>
  </si>
  <si>
    <t>Цветковић Јована</t>
  </si>
  <si>
    <t>2019/4293-IV</t>
  </si>
  <si>
    <t>Микшић Кристина</t>
  </si>
  <si>
    <t>2019/4299-IV</t>
  </si>
  <si>
    <t>Аксић Бојана</t>
  </si>
  <si>
    <t>2019/4313-IV</t>
  </si>
  <si>
    <t>Сојевић Тамара</t>
  </si>
  <si>
    <t>2019/4314-IV</t>
  </si>
  <si>
    <t>Јовановић Милица</t>
  </si>
  <si>
    <t>2019/4320-IV</t>
  </si>
  <si>
    <t>Илић Николина</t>
  </si>
  <si>
    <t>2019/4343-IV</t>
  </si>
  <si>
    <t>Манић Јелена</t>
  </si>
  <si>
    <t>2019/4351-IV</t>
  </si>
  <si>
    <t>Фајнишевић Данијела</t>
  </si>
  <si>
    <t>2019/4365-IV</t>
  </si>
  <si>
    <t>Јанковић Александра</t>
  </si>
  <si>
    <t>2019/4392-IV</t>
  </si>
  <si>
    <t>Андрејевић Катарина</t>
  </si>
  <si>
    <t>2019/4418-IV</t>
  </si>
  <si>
    <t>Арсић Сања</t>
  </si>
  <si>
    <t>2019/4462-IV</t>
  </si>
  <si>
    <t>Арсић Сара</t>
  </si>
  <si>
    <t>2019/4490-IV</t>
  </si>
  <si>
    <t>Максић Јелена</t>
  </si>
  <si>
    <t>2019/4522-IV</t>
  </si>
  <si>
    <t>Јанковић Јана</t>
  </si>
  <si>
    <t>2019/4523-IV</t>
  </si>
  <si>
    <t>Трајковић Миљана</t>
  </si>
  <si>
    <t>2019/4567-IV</t>
  </si>
  <si>
    <t>Јовановић Јана</t>
  </si>
  <si>
    <t>2019/4597-IV</t>
  </si>
  <si>
    <t>Кривокућа Наталија</t>
  </si>
  <si>
    <t>2019/4543</t>
  </si>
  <si>
    <t>Маринковић Валентина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</si>
</sst>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6" borderId="21" xfId="0" applyFont="1" applyFill="1" applyBorder="1" applyAlignment="1" applyProtection="1">
      <alignment horizontal="center" vertical="center" wrapText="1"/>
      <protection/>
    </xf>
    <xf numFmtId="0" fontId="48" fillId="37" borderId="19" xfId="0" applyFont="1" applyFill="1" applyBorder="1" applyAlignment="1" applyProtection="1">
      <alignment horizontal="center" vertical="center" textRotation="90" wrapText="1"/>
      <protection/>
    </xf>
    <xf numFmtId="0" fontId="48" fillId="38" borderId="20" xfId="0" applyFont="1" applyFill="1" applyBorder="1" applyAlignment="1" applyProtection="1">
      <alignment horizontal="center" vertical="center" textRotation="90" wrapText="1"/>
      <protection/>
    </xf>
    <xf numFmtId="0" fontId="48" fillId="39" borderId="22" xfId="0" applyFont="1" applyFill="1" applyBorder="1" applyAlignment="1" applyProtection="1">
      <alignment horizontal="center" vertical="center" textRotation="90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40" borderId="22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7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7" xfId="0" applyNumberFormat="1" applyFont="1" applyBorder="1" applyAlignment="1" applyProtection="1">
      <alignment horizontal="left" vertical="center"/>
      <protection locked="0"/>
    </xf>
    <xf numFmtId="1" fontId="45" fillId="0" borderId="31" xfId="0" applyNumberFormat="1" applyFont="1" applyBorder="1" applyAlignment="1" applyProtection="1">
      <alignment horizontal="center" vertical="center"/>
      <protection/>
    </xf>
    <xf numFmtId="1" fontId="48" fillId="41" borderId="32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6" xfId="0" applyNumberFormat="1" applyFont="1" applyBorder="1" applyAlignment="1" applyProtection="1">
      <alignment horizontal="center" vertical="center"/>
      <protection/>
    </xf>
    <xf numFmtId="2" fontId="48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3" xfId="0" applyFont="1" applyBorder="1" applyAlignment="1" applyProtection="1">
      <alignment horizontal="center" vertical="center"/>
      <protection locked="0"/>
    </xf>
    <xf numFmtId="2" fontId="45" fillId="0" borderId="33" xfId="0" applyNumberFormat="1" applyFont="1" applyBorder="1" applyAlignment="1" applyProtection="1">
      <alignment horizontal="center" vertical="center"/>
      <protection locked="0"/>
    </xf>
    <xf numFmtId="1" fontId="45" fillId="0" borderId="33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50" fillId="0" borderId="38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6" fillId="0" borderId="40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41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29.00390625" style="2" bestFit="1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1875" style="2" customWidth="1"/>
    <col min="14" max="14" width="17.8515625" style="49" customWidth="1"/>
    <col min="15" max="16384" width="9.140625" style="2" customWidth="1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10</v>
      </c>
      <c r="E8" s="29">
        <v>20</v>
      </c>
      <c r="F8" s="30">
        <v>10</v>
      </c>
      <c r="G8" s="29">
        <v>25</v>
      </c>
      <c r="H8" s="29"/>
      <c r="I8" s="9">
        <f>SUM(D8:H8)</f>
        <v>65</v>
      </c>
      <c r="J8" s="42"/>
      <c r="K8" s="42"/>
      <c r="L8" s="54">
        <f>SUM(I8,J8,K8)</f>
        <v>65</v>
      </c>
      <c r="M8" s="6"/>
      <c r="N8" s="43">
        <f>IF(L8&gt;50.499,L8,"Није положио(ла)")</f>
        <v>65</v>
      </c>
      <c r="O8" s="10">
        <f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10</v>
      </c>
      <c r="E9" s="31">
        <v>20</v>
      </c>
      <c r="F9" s="32"/>
      <c r="G9" s="31">
        <v>28</v>
      </c>
      <c r="H9" s="31"/>
      <c r="I9" s="11">
        <f aca="true" t="shared" si="0" ref="I9:I72">SUM(D9:H9)</f>
        <v>58</v>
      </c>
      <c r="J9" s="39"/>
      <c r="K9" s="39"/>
      <c r="L9" s="55">
        <f aca="true" t="shared" si="1" ref="L9:L72">SUM(I9,J9,K9)</f>
        <v>58</v>
      </c>
      <c r="M9" s="7"/>
      <c r="N9" s="60">
        <f aca="true" t="shared" si="2" ref="N9:N72">IF(L9&gt;50.499,L9,"Није положио(ла)")</f>
        <v>58</v>
      </c>
      <c r="O9" s="63">
        <f aca="true" t="shared" si="3" ref="O9:O72">IF(AND(L9&lt;101,L9&gt;90.499),10,IF(AND(L9&lt;90.5,L9&gt;80.499),9,IF(AND(L9&lt;80.5,L9&gt;70.499),8,IF(AND(L9&lt;70.5,L9&gt;60.499),7,IF(AND(L9&lt;60.5,L9&gt;50.499),6,5)))))</f>
        <v>6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10</v>
      </c>
      <c r="E10" s="31">
        <v>20</v>
      </c>
      <c r="F10" s="32"/>
      <c r="G10" s="31">
        <v>23</v>
      </c>
      <c r="H10" s="31"/>
      <c r="I10" s="11">
        <f t="shared" si="0"/>
        <v>53</v>
      </c>
      <c r="J10" s="39"/>
      <c r="K10" s="39"/>
      <c r="L10" s="55">
        <f t="shared" si="1"/>
        <v>53</v>
      </c>
      <c r="M10" s="7"/>
      <c r="N10" s="60">
        <f t="shared" si="2"/>
        <v>53</v>
      </c>
      <c r="O10" s="63">
        <f t="shared" si="3"/>
        <v>6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10</v>
      </c>
      <c r="E11" s="33">
        <v>20</v>
      </c>
      <c r="F11" s="34">
        <v>10</v>
      </c>
      <c r="G11" s="33">
        <v>26</v>
      </c>
      <c r="H11" s="33"/>
      <c r="I11" s="11">
        <f t="shared" si="0"/>
        <v>66</v>
      </c>
      <c r="J11" s="40"/>
      <c r="K11" s="40"/>
      <c r="L11" s="55">
        <f t="shared" si="1"/>
        <v>66</v>
      </c>
      <c r="M11" s="7"/>
      <c r="N11" s="60">
        <f t="shared" si="2"/>
        <v>66</v>
      </c>
      <c r="O11" s="63">
        <f t="shared" si="3"/>
        <v>7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10</v>
      </c>
      <c r="E12" s="31">
        <v>19</v>
      </c>
      <c r="F12" s="32"/>
      <c r="G12" s="31">
        <v>23</v>
      </c>
      <c r="H12" s="31"/>
      <c r="I12" s="11">
        <f t="shared" si="0"/>
        <v>52</v>
      </c>
      <c r="J12" s="39"/>
      <c r="K12" s="39"/>
      <c r="L12" s="55">
        <f t="shared" si="1"/>
        <v>52</v>
      </c>
      <c r="M12" s="12"/>
      <c r="N12" s="60">
        <f t="shared" si="2"/>
        <v>52</v>
      </c>
      <c r="O12" s="63">
        <f t="shared" si="3"/>
        <v>6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10</v>
      </c>
      <c r="E13" s="31">
        <v>20</v>
      </c>
      <c r="F13" s="32">
        <v>10</v>
      </c>
      <c r="G13" s="31">
        <v>25</v>
      </c>
      <c r="H13" s="31"/>
      <c r="I13" s="11">
        <f t="shared" si="0"/>
        <v>65</v>
      </c>
      <c r="J13" s="39"/>
      <c r="K13" s="39"/>
      <c r="L13" s="55">
        <f t="shared" si="1"/>
        <v>65</v>
      </c>
      <c r="M13" s="7"/>
      <c r="N13" s="60">
        <f t="shared" si="2"/>
        <v>65</v>
      </c>
      <c r="O13" s="63">
        <f t="shared" si="3"/>
        <v>7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10</v>
      </c>
      <c r="E14" s="31">
        <v>20</v>
      </c>
      <c r="F14" s="32">
        <v>10</v>
      </c>
      <c r="G14" s="31">
        <v>24.5</v>
      </c>
      <c r="H14" s="31"/>
      <c r="I14" s="11">
        <f t="shared" si="0"/>
        <v>64.5</v>
      </c>
      <c r="J14" s="39"/>
      <c r="K14" s="39"/>
      <c r="L14" s="55">
        <f t="shared" si="1"/>
        <v>64.5</v>
      </c>
      <c r="M14" s="7"/>
      <c r="N14" s="60">
        <f t="shared" si="2"/>
        <v>64.5</v>
      </c>
      <c r="O14" s="63">
        <f t="shared" si="3"/>
        <v>7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29">
        <v>10</v>
      </c>
      <c r="E15" s="31">
        <v>19</v>
      </c>
      <c r="F15" s="32">
        <v>10</v>
      </c>
      <c r="G15" s="31">
        <v>19</v>
      </c>
      <c r="H15" s="31"/>
      <c r="I15" s="11">
        <f t="shared" si="0"/>
        <v>58</v>
      </c>
      <c r="J15" s="39"/>
      <c r="K15" s="39"/>
      <c r="L15" s="55">
        <f t="shared" si="1"/>
        <v>58</v>
      </c>
      <c r="M15" s="7"/>
      <c r="N15" s="60">
        <f t="shared" si="2"/>
        <v>58</v>
      </c>
      <c r="O15" s="63">
        <f t="shared" si="3"/>
        <v>6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10</v>
      </c>
      <c r="E16" s="31">
        <v>20</v>
      </c>
      <c r="F16" s="32">
        <v>10</v>
      </c>
      <c r="G16" s="31"/>
      <c r="H16" s="31"/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10</v>
      </c>
      <c r="E17" s="31">
        <v>20</v>
      </c>
      <c r="F17" s="32">
        <v>10</v>
      </c>
      <c r="G17" s="31">
        <v>24.5</v>
      </c>
      <c r="H17" s="31"/>
      <c r="I17" s="11">
        <f t="shared" si="0"/>
        <v>64.5</v>
      </c>
      <c r="J17" s="39"/>
      <c r="K17" s="39"/>
      <c r="L17" s="55">
        <f t="shared" si="1"/>
        <v>64.5</v>
      </c>
      <c r="M17" s="7"/>
      <c r="N17" s="60">
        <f t="shared" si="2"/>
        <v>64.5</v>
      </c>
      <c r="O17" s="63">
        <f t="shared" si="3"/>
        <v>7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3">
        <v>10</v>
      </c>
      <c r="E18" s="31">
        <v>19</v>
      </c>
      <c r="F18" s="32"/>
      <c r="G18" s="31">
        <v>23</v>
      </c>
      <c r="H18" s="31"/>
      <c r="I18" s="11">
        <f t="shared" si="0"/>
        <v>52</v>
      </c>
      <c r="J18" s="39"/>
      <c r="K18" s="39"/>
      <c r="L18" s="55">
        <f t="shared" si="1"/>
        <v>52</v>
      </c>
      <c r="M18" s="7"/>
      <c r="N18" s="60">
        <f t="shared" si="2"/>
        <v>52</v>
      </c>
      <c r="O18" s="63">
        <f t="shared" si="3"/>
        <v>6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>
        <v>20</v>
      </c>
      <c r="F19" s="32">
        <v>10</v>
      </c>
      <c r="G19" s="31">
        <v>27</v>
      </c>
      <c r="H19" s="31"/>
      <c r="I19" s="11">
        <f t="shared" si="0"/>
        <v>67</v>
      </c>
      <c r="J19" s="39"/>
      <c r="K19" s="39"/>
      <c r="L19" s="55">
        <f t="shared" si="1"/>
        <v>67</v>
      </c>
      <c r="M19" s="7"/>
      <c r="N19" s="60">
        <f t="shared" si="2"/>
        <v>67</v>
      </c>
      <c r="O19" s="63">
        <f t="shared" si="3"/>
        <v>7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10</v>
      </c>
      <c r="E20" s="31">
        <v>20</v>
      </c>
      <c r="F20" s="32">
        <v>10</v>
      </c>
      <c r="G20" s="31">
        <v>26</v>
      </c>
      <c r="H20" s="31"/>
      <c r="I20" s="11">
        <f t="shared" si="0"/>
        <v>66</v>
      </c>
      <c r="J20" s="39"/>
      <c r="K20" s="39"/>
      <c r="L20" s="55">
        <f t="shared" si="1"/>
        <v>66</v>
      </c>
      <c r="M20" s="7"/>
      <c r="N20" s="60">
        <f t="shared" si="2"/>
        <v>66</v>
      </c>
      <c r="O20" s="63">
        <f t="shared" si="3"/>
        <v>7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10</v>
      </c>
      <c r="E21" s="31">
        <v>20</v>
      </c>
      <c r="F21" s="32">
        <v>10</v>
      </c>
      <c r="G21" s="31">
        <v>22</v>
      </c>
      <c r="H21" s="31"/>
      <c r="I21" s="11">
        <f t="shared" si="0"/>
        <v>62</v>
      </c>
      <c r="J21" s="39"/>
      <c r="K21" s="39"/>
      <c r="L21" s="55">
        <f t="shared" si="1"/>
        <v>62</v>
      </c>
      <c r="M21" s="7"/>
      <c r="N21" s="60">
        <f t="shared" si="2"/>
        <v>62</v>
      </c>
      <c r="O21" s="63">
        <f t="shared" si="3"/>
        <v>7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29">
        <v>10</v>
      </c>
      <c r="E22" s="31">
        <v>20</v>
      </c>
      <c r="F22" s="32">
        <v>10</v>
      </c>
      <c r="G22" s="31">
        <v>23.5</v>
      </c>
      <c r="H22" s="31"/>
      <c r="I22" s="11">
        <f t="shared" si="0"/>
        <v>63.5</v>
      </c>
      <c r="J22" s="39"/>
      <c r="K22" s="39"/>
      <c r="L22" s="55">
        <f t="shared" si="1"/>
        <v>63.5</v>
      </c>
      <c r="M22" s="7"/>
      <c r="N22" s="60">
        <f t="shared" si="2"/>
        <v>63.5</v>
      </c>
      <c r="O22" s="63">
        <f t="shared" si="3"/>
        <v>7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10</v>
      </c>
      <c r="E23" s="31">
        <v>20</v>
      </c>
      <c r="F23" s="32">
        <v>10</v>
      </c>
      <c r="G23" s="31">
        <v>15</v>
      </c>
      <c r="H23" s="31"/>
      <c r="I23" s="11">
        <f t="shared" si="0"/>
        <v>55</v>
      </c>
      <c r="J23" s="39"/>
      <c r="K23" s="39"/>
      <c r="L23" s="55">
        <f t="shared" si="1"/>
        <v>55</v>
      </c>
      <c r="M23" s="7"/>
      <c r="N23" s="60">
        <f t="shared" si="2"/>
        <v>55</v>
      </c>
      <c r="O23" s="63">
        <f t="shared" si="3"/>
        <v>6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20</v>
      </c>
      <c r="F24" s="32">
        <v>10</v>
      </c>
      <c r="G24" s="31">
        <v>16.5</v>
      </c>
      <c r="H24" s="31"/>
      <c r="I24" s="11">
        <f t="shared" si="0"/>
        <v>56.5</v>
      </c>
      <c r="J24" s="39"/>
      <c r="K24" s="39"/>
      <c r="L24" s="55">
        <f t="shared" si="1"/>
        <v>56.5</v>
      </c>
      <c r="M24" s="7"/>
      <c r="N24" s="60">
        <f t="shared" si="2"/>
        <v>56.5</v>
      </c>
      <c r="O24" s="63">
        <f t="shared" si="3"/>
        <v>6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3">
        <v>10</v>
      </c>
      <c r="E25" s="31">
        <v>20</v>
      </c>
      <c r="F25" s="32">
        <v>10</v>
      </c>
      <c r="G25" s="31">
        <v>28</v>
      </c>
      <c r="H25" s="31"/>
      <c r="I25" s="11">
        <f t="shared" si="0"/>
        <v>68</v>
      </c>
      <c r="J25" s="39"/>
      <c r="K25" s="39"/>
      <c r="L25" s="55">
        <f t="shared" si="1"/>
        <v>68</v>
      </c>
      <c r="M25" s="7"/>
      <c r="N25" s="60">
        <f t="shared" si="2"/>
        <v>68</v>
      </c>
      <c r="O25" s="63">
        <f t="shared" si="3"/>
        <v>7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10</v>
      </c>
      <c r="E26" s="31">
        <v>20</v>
      </c>
      <c r="F26" s="32">
        <v>10</v>
      </c>
      <c r="G26" s="31">
        <v>26</v>
      </c>
      <c r="H26" s="31"/>
      <c r="I26" s="11">
        <f t="shared" si="0"/>
        <v>66</v>
      </c>
      <c r="J26" s="39"/>
      <c r="K26" s="39"/>
      <c r="L26" s="55">
        <f t="shared" si="1"/>
        <v>66</v>
      </c>
      <c r="M26" s="7"/>
      <c r="N26" s="60">
        <f t="shared" si="2"/>
        <v>66</v>
      </c>
      <c r="O26" s="63">
        <f t="shared" si="3"/>
        <v>7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10</v>
      </c>
      <c r="E27" s="31">
        <v>19</v>
      </c>
      <c r="F27" s="32">
        <v>10</v>
      </c>
      <c r="G27" s="31">
        <v>29</v>
      </c>
      <c r="H27" s="31"/>
      <c r="I27" s="11">
        <f t="shared" si="0"/>
        <v>68</v>
      </c>
      <c r="J27" s="39"/>
      <c r="K27" s="39"/>
      <c r="L27" s="55">
        <f t="shared" si="1"/>
        <v>68</v>
      </c>
      <c r="M27" s="7"/>
      <c r="N27" s="60">
        <f t="shared" si="2"/>
        <v>68</v>
      </c>
      <c r="O27" s="63">
        <f t="shared" si="3"/>
        <v>7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>
        <v>20</v>
      </c>
      <c r="F28" s="32">
        <v>10</v>
      </c>
      <c r="G28" s="31">
        <v>28</v>
      </c>
      <c r="H28" s="31"/>
      <c r="I28" s="11">
        <f t="shared" si="0"/>
        <v>68</v>
      </c>
      <c r="J28" s="39"/>
      <c r="K28" s="39"/>
      <c r="L28" s="55">
        <f t="shared" si="1"/>
        <v>68</v>
      </c>
      <c r="M28" s="7"/>
      <c r="N28" s="60">
        <f t="shared" si="2"/>
        <v>68</v>
      </c>
      <c r="O28" s="63">
        <f t="shared" si="3"/>
        <v>7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29">
        <v>10</v>
      </c>
      <c r="E29" s="31">
        <v>19</v>
      </c>
      <c r="F29" s="32">
        <v>9</v>
      </c>
      <c r="G29" s="31">
        <v>16</v>
      </c>
      <c r="H29" s="31"/>
      <c r="I29" s="11">
        <f t="shared" si="0"/>
        <v>54</v>
      </c>
      <c r="J29" s="39"/>
      <c r="K29" s="39"/>
      <c r="L29" s="55">
        <f t="shared" si="1"/>
        <v>54</v>
      </c>
      <c r="M29" s="7"/>
      <c r="N29" s="60">
        <f t="shared" si="2"/>
        <v>54</v>
      </c>
      <c r="O29" s="63">
        <f t="shared" si="3"/>
        <v>6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10</v>
      </c>
      <c r="E30" s="31">
        <v>20</v>
      </c>
      <c r="F30" s="32"/>
      <c r="G30" s="31">
        <v>24</v>
      </c>
      <c r="H30" s="31"/>
      <c r="I30" s="11">
        <f t="shared" si="0"/>
        <v>54</v>
      </c>
      <c r="J30" s="39"/>
      <c r="K30" s="39"/>
      <c r="L30" s="55">
        <f t="shared" si="1"/>
        <v>54</v>
      </c>
      <c r="M30" s="7"/>
      <c r="N30" s="60">
        <f t="shared" si="2"/>
        <v>54</v>
      </c>
      <c r="O30" s="63">
        <f t="shared" si="3"/>
        <v>6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10</v>
      </c>
      <c r="E31" s="31">
        <v>20</v>
      </c>
      <c r="F31" s="32">
        <v>10</v>
      </c>
      <c r="G31" s="31">
        <v>26</v>
      </c>
      <c r="H31" s="31"/>
      <c r="I31" s="11">
        <f t="shared" si="0"/>
        <v>66</v>
      </c>
      <c r="J31" s="39"/>
      <c r="K31" s="39"/>
      <c r="L31" s="55">
        <f t="shared" si="1"/>
        <v>66</v>
      </c>
      <c r="M31" s="7"/>
      <c r="N31" s="60">
        <f t="shared" si="2"/>
        <v>66</v>
      </c>
      <c r="O31" s="63">
        <f t="shared" si="3"/>
        <v>7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3">
        <v>10</v>
      </c>
      <c r="E32" s="31">
        <v>19</v>
      </c>
      <c r="F32" s="32"/>
      <c r="G32" s="31">
        <v>20</v>
      </c>
      <c r="H32" s="31"/>
      <c r="I32" s="11">
        <f t="shared" si="0"/>
        <v>49</v>
      </c>
      <c r="J32" s="39"/>
      <c r="K32" s="39"/>
      <c r="L32" s="55">
        <f t="shared" si="1"/>
        <v>49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10</v>
      </c>
      <c r="E33" s="31">
        <v>19</v>
      </c>
      <c r="F33" s="32">
        <v>9</v>
      </c>
      <c r="G33" s="31">
        <v>17.5</v>
      </c>
      <c r="H33" s="31"/>
      <c r="I33" s="11">
        <f t="shared" si="0"/>
        <v>55.5</v>
      </c>
      <c r="J33" s="39"/>
      <c r="K33" s="39"/>
      <c r="L33" s="55">
        <f t="shared" si="1"/>
        <v>55.5</v>
      </c>
      <c r="M33" s="7"/>
      <c r="N33" s="60">
        <f t="shared" si="2"/>
        <v>55.5</v>
      </c>
      <c r="O33" s="63">
        <f t="shared" si="3"/>
        <v>6</v>
      </c>
      <c r="P33" s="1"/>
    </row>
    <row r="34" spans="1:16" ht="15.75" thickBot="1">
      <c r="A34" s="24">
        <v>27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aca="true" t="shared" si="4" ref="I73:I136">SUM(D73:H73)</f>
        <v>0</v>
      </c>
      <c r="J73" s="39"/>
      <c r="K73" s="39"/>
      <c r="L73" s="55">
        <f aca="true" t="shared" si="5" ref="L73:L136">SUM(I73,J73,K73)</f>
        <v>0</v>
      </c>
      <c r="M73" s="7"/>
      <c r="N73" s="60" t="str">
        <f aca="true" t="shared" si="6" ref="N73:N136">IF(L73&gt;50.499,L73,"Није положио(ла)")</f>
        <v>Није положио(ла)</v>
      </c>
      <c r="O73" s="63">
        <f aca="true" t="shared" si="7" ref="O73:O136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aca="true" t="shared" si="8" ref="I137:I200">SUM(D137:H137)</f>
        <v>0</v>
      </c>
      <c r="J137" s="39"/>
      <c r="K137" s="39"/>
      <c r="L137" s="55">
        <f aca="true" t="shared" si="9" ref="L137:L200">SUM(I137,J137,K137)</f>
        <v>0</v>
      </c>
      <c r="M137" s="7"/>
      <c r="N137" s="60" t="str">
        <f aca="true" t="shared" si="10" ref="N137:N200">IF(L137&gt;50.499,L137,"Није положио(ла)")</f>
        <v>Није положио(ла)</v>
      </c>
      <c r="O137" s="63">
        <f aca="true" t="shared" si="11" ref="O137:O20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aca="true" t="shared" si="12" ref="L201:L208">SUM(I201,J201,K201)</f>
        <v>0</v>
      </c>
      <c r="M201" s="7"/>
      <c r="N201" s="60" t="str">
        <f aca="true" t="shared" si="13" ref="N201:N210">IF(L201&gt;50.499,L201,"Није положио(ла)")</f>
        <v>Није положио(ла)</v>
      </c>
      <c r="O201" s="63">
        <f aca="true" t="shared" si="14" ref="O201:O2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aca="true" t="shared" si="15" ref="I205:I210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aca="true" t="shared" si="16" ref="I211:I268">SUM(D211:H211)</f>
        <v>0</v>
      </c>
      <c r="J211" s="31"/>
      <c r="K211" s="31"/>
      <c r="L211" s="55">
        <f aca="true" t="shared" si="17" ref="L211:L268">SUM(I211,J211,K211)</f>
        <v>0</v>
      </c>
      <c r="M211" s="7"/>
      <c r="N211" s="60" t="str">
        <f aca="true" t="shared" si="18" ref="N211:N268">IF(L211&gt;50.499,L211,"Није положио(ла)")</f>
        <v>Није положио(ла)</v>
      </c>
      <c r="O211" s="63">
        <f aca="true" t="shared" si="19" ref="O211:O268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5" ht="14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9">
    <cfRule type="cellIs" priority="10" dxfId="13" operator="equal">
      <formula>"""Није положио(ла)"""</formula>
    </cfRule>
  </conditionalFormatting>
  <conditionalFormatting sqref="N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8:O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8:N268">
    <cfRule type="containsText" priority="2" dxfId="13" operator="containsText" text="Није положио(ла)">
      <formula>NOT(ISERROR(SEARCH("Није положио(ла)",N8)))</formula>
    </cfRule>
    <cfRule type="containsText" priority="3" dxfId="13" operator="containsText" text="&quot;&quot;Није положио(ла)&quot;&quot;">
      <formula>NOT(ISERROR(SEARCH("""Није положио(ла)""",N8)))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Despotovic</cp:lastModifiedBy>
  <cp:lastPrinted>2013-06-04T07:15:43Z</cp:lastPrinted>
  <dcterms:created xsi:type="dcterms:W3CDTF">2012-05-10T08:39:06Z</dcterms:created>
  <dcterms:modified xsi:type="dcterms:W3CDTF">2022-01-25T12:58:26Z</dcterms:modified>
  <cp:category/>
  <cp:version/>
  <cp:contentType/>
  <cp:contentStatus/>
</cp:coreProperties>
</file>